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25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25 งบดำเนินงาน'!$A$1:$K$168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25 งบดำเนินงาน'!$A:$D,'ครั้งที่ 25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8" i="1" l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H148" i="1"/>
  <c r="G148" i="1"/>
  <c r="F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G114" i="1"/>
  <c r="K114" i="1" s="1"/>
  <c r="F114" i="1"/>
  <c r="K113" i="1"/>
  <c r="K112" i="1"/>
  <c r="K111" i="1"/>
  <c r="F110" i="1"/>
  <c r="K110" i="1" s="1"/>
  <c r="K109" i="1"/>
  <c r="K108" i="1"/>
  <c r="K107" i="1"/>
  <c r="K106" i="1"/>
  <c r="K105" i="1"/>
  <c r="K104" i="1"/>
  <c r="K103" i="1"/>
  <c r="H102" i="1"/>
  <c r="H10" i="1" s="1"/>
  <c r="G102" i="1"/>
  <c r="F102" i="1"/>
  <c r="K102" i="1" s="1"/>
  <c r="K101" i="1"/>
  <c r="K100" i="1"/>
  <c r="K99" i="1"/>
  <c r="K98" i="1"/>
  <c r="K97" i="1"/>
  <c r="K96" i="1"/>
  <c r="K95" i="1"/>
  <c r="G95" i="1"/>
  <c r="F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G73" i="1"/>
  <c r="F73" i="1"/>
  <c r="K72" i="1"/>
  <c r="K71" i="1"/>
  <c r="G70" i="1"/>
  <c r="K70" i="1" s="1"/>
  <c r="F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G40" i="1"/>
  <c r="F40" i="1"/>
  <c r="K40" i="1" s="1"/>
  <c r="K39" i="1"/>
  <c r="K38" i="1"/>
  <c r="K37" i="1"/>
  <c r="F36" i="1"/>
  <c r="K36" i="1" s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J10" i="1"/>
  <c r="I10" i="1"/>
  <c r="E10" i="1"/>
  <c r="F10" i="1" l="1"/>
  <c r="K10" i="1" s="1"/>
  <c r="G10" i="1"/>
</calcChain>
</file>

<file path=xl/sharedStrings.xml><?xml version="1.0" encoding="utf-8"?>
<sst xmlns="http://schemas.openxmlformats.org/spreadsheetml/2006/main" count="347" uniqueCount="170">
  <si>
    <t>สรุปบัญชีโอนเงินประจำงวด ครั้งที่ 25 งบดำเนินงาน ประจำปีงบประมาณ พ.ศ. 2565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</si>
  <si>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</si>
  <si>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</si>
  <si>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16007XXXXQ2234</t>
  </si>
  <si>
    <t xml:space="preserve">ผลผลิต ผู้ต้องขังได้รับการควบคุม ดูแล </t>
  </si>
  <si>
    <t>รหัสงบประมาณ</t>
  </si>
  <si>
    <t>1600760001000000</t>
  </si>
  <si>
    <t xml:space="preserve"> งบดำเนินงาน</t>
  </si>
  <si>
    <t>โอนวันที่ 18 มี.ค.65</t>
  </si>
  <si>
    <t>รหัส</t>
  </si>
  <si>
    <t>ค่าวัสดุ</t>
  </si>
  <si>
    <t>ค่าสาธารณูปโภค</t>
  </si>
  <si>
    <t>รวมจัดสรร</t>
  </si>
  <si>
    <t>ที่</t>
  </si>
  <si>
    <t>ศูนย์ต้นทุน</t>
  </si>
  <si>
    <t>เรือนจำและทัณฑสถาน</t>
  </si>
  <si>
    <t xml:space="preserve">อาหารผู้ต้องขัง </t>
  </si>
  <si>
    <t xml:space="preserve"> ค่าไฟฟ้า</t>
  </si>
  <si>
    <t xml:space="preserve"> ค่าน้ำประปา 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</si>
  <si>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</si>
  <si>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</si>
  <si>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</si>
  <si>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( ค่ากับข้าว+ค่าข้าวสาร+ค่าเชื้อเพลิง )</t>
  </si>
  <si>
    <t>เดือนก.ย.64 - ก.พ.65</t>
  </si>
  <si>
    <t>เดือน ส.ค.64 - ก.พ.65</t>
  </si>
  <si>
    <t>แหล่งของเงิน</t>
  </si>
  <si>
    <t>6511230</t>
  </si>
  <si>
    <t>6511240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</si>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</sst>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4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2" borderId="0" xfId="1" applyNumberFormat="1" applyFont="1" applyFill="1" applyBorder="1" applyAlignment="1">
      <alignment horizontal="left" shrinkToFit="1"/>
    </xf>
    <xf numFmtId="188" fontId="5" fillId="3" borderId="0" xfId="1" applyNumberFormat="1" applyFont="1" applyFill="1" applyBorder="1" applyAlignment="1">
      <alignment horizontal="center" shrinkToFit="1"/>
    </xf>
    <xf numFmtId="188" fontId="5" fillId="3" borderId="0" xfId="1" quotePrefix="1" applyNumberFormat="1" applyFont="1" applyFill="1" applyBorder="1" applyAlignment="1">
      <alignment horizontal="center" shrinkToFit="1"/>
    </xf>
    <xf numFmtId="43" fontId="5" fillId="3" borderId="0" xfId="1" quotePrefix="1" applyNumberFormat="1" applyFont="1" applyFill="1" applyBorder="1" applyAlignment="1">
      <alignment horizontal="center" shrinkToFit="1"/>
    </xf>
    <xf numFmtId="0" fontId="6" fillId="0" borderId="0" xfId="0" applyFont="1" applyFill="1"/>
    <xf numFmtId="188" fontId="5" fillId="2" borderId="0" xfId="1" applyNumberFormat="1" applyFont="1" applyFill="1" applyBorder="1" applyAlignment="1">
      <alignment horizontal="left"/>
    </xf>
    <xf numFmtId="188" fontId="5" fillId="2" borderId="0" xfId="1" applyNumberFormat="1" applyFont="1" applyFill="1" applyBorder="1" applyAlignment="1">
      <alignment horizontal="left"/>
    </xf>
    <xf numFmtId="188" fontId="5" fillId="3" borderId="0" xfId="2" applyNumberFormat="1" applyFont="1" applyFill="1" applyBorder="1" applyAlignment="1">
      <alignment horizontal="center" shrinkToFit="1"/>
    </xf>
    <xf numFmtId="188" fontId="5" fillId="3" borderId="0" xfId="2" quotePrefix="1" applyNumberFormat="1" applyFont="1" applyFill="1" applyBorder="1" applyAlignment="1">
      <alignment horizontal="center" shrinkToFit="1"/>
    </xf>
    <xf numFmtId="43" fontId="5" fillId="3" borderId="0" xfId="2" quotePrefix="1" applyNumberFormat="1" applyFont="1" applyFill="1" applyBorder="1" applyAlignment="1">
      <alignment horizontal="center" shrinkToFit="1"/>
    </xf>
    <xf numFmtId="187" fontId="7" fillId="2" borderId="1" xfId="1" applyNumberFormat="1" applyFont="1" applyFill="1" applyBorder="1" applyAlignment="1">
      <alignment horizontal="left" shrinkToFit="1"/>
    </xf>
    <xf numFmtId="188" fontId="7" fillId="2" borderId="1" xfId="1" applyNumberFormat="1" applyFont="1" applyFill="1" applyBorder="1" applyAlignment="1">
      <alignment horizontal="left" shrinkToFit="1"/>
    </xf>
    <xf numFmtId="188" fontId="7" fillId="2" borderId="0" xfId="1" applyNumberFormat="1" applyFont="1" applyFill="1" applyAlignment="1">
      <alignment shrinkToFit="1"/>
    </xf>
    <xf numFmtId="188" fontId="8" fillId="4" borderId="1" xfId="3" applyNumberFormat="1" applyFont="1" applyFill="1" applyBorder="1" applyAlignment="1">
      <alignment horizontal="center"/>
    </xf>
    <xf numFmtId="49" fontId="8" fillId="4" borderId="1" xfId="3" applyNumberFormat="1" applyFont="1" applyFill="1" applyBorder="1" applyAlignment="1">
      <alignment horizontal="center"/>
    </xf>
    <xf numFmtId="187" fontId="9" fillId="0" borderId="2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NumberFormat="1" applyFont="1" applyFill="1" applyBorder="1" applyAlignment="1">
      <alignment horizontal="right" vertical="center" shrinkToFit="1"/>
    </xf>
    <xf numFmtId="187" fontId="9" fillId="0" borderId="4" xfId="1" applyNumberFormat="1" applyFont="1" applyFill="1" applyBorder="1" applyAlignment="1">
      <alignment horizontal="centerContinuous" vertical="center" shrinkToFit="1"/>
    </xf>
    <xf numFmtId="188" fontId="9" fillId="5" borderId="5" xfId="3" applyNumberFormat="1" applyFont="1" applyFill="1" applyBorder="1" applyAlignment="1">
      <alignment horizontal="center" vertical="center" shrinkToFit="1"/>
    </xf>
    <xf numFmtId="188" fontId="9" fillId="6" borderId="6" xfId="1" applyNumberFormat="1" applyFont="1" applyFill="1" applyBorder="1" applyAlignment="1">
      <alignment horizontal="center" vertical="center" shrinkToFit="1"/>
    </xf>
    <xf numFmtId="188" fontId="9" fillId="6" borderId="7" xfId="1" applyNumberFormat="1" applyFont="1" applyFill="1" applyBorder="1" applyAlignment="1">
      <alignment horizontal="center" vertical="center" shrinkToFit="1"/>
    </xf>
    <xf numFmtId="188" fontId="9" fillId="6" borderId="8" xfId="1" applyNumberFormat="1" applyFont="1" applyFill="1" applyBorder="1" applyAlignment="1">
      <alignment horizontal="center" vertical="center" shrinkToFit="1"/>
    </xf>
    <xf numFmtId="43" fontId="9" fillId="7" borderId="2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49" fontId="10" fillId="0" borderId="10" xfId="1" applyNumberFormat="1" applyFont="1" applyFill="1" applyBorder="1" applyAlignment="1">
      <alignment horizontal="center" vertical="center" shrinkToFit="1"/>
    </xf>
    <xf numFmtId="187" fontId="10" fillId="0" borderId="1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8" fontId="10" fillId="0" borderId="11" xfId="3" applyNumberFormat="1" applyFont="1" applyFill="1" applyBorder="1" applyAlignment="1">
      <alignment horizontal="center" shrinkToFit="1"/>
    </xf>
    <xf numFmtId="188" fontId="10" fillId="0" borderId="2" xfId="1" applyNumberFormat="1" applyFont="1" applyFill="1" applyBorder="1" applyAlignment="1">
      <alignment horizontal="center" vertical="center" shrinkToFit="1"/>
    </xf>
    <xf numFmtId="43" fontId="9" fillId="7" borderId="9" xfId="2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11" xfId="1" applyNumberFormat="1" applyFont="1" applyFill="1" applyBorder="1" applyAlignment="1">
      <alignment horizontal="center" vertical="center" shrinkToFit="1"/>
    </xf>
    <xf numFmtId="49" fontId="10" fillId="0" borderId="12" xfId="1" applyNumberFormat="1" applyFont="1" applyFill="1" applyBorder="1" applyAlignment="1">
      <alignment horizontal="center" vertical="center" shrinkToFit="1"/>
    </xf>
    <xf numFmtId="187" fontId="10" fillId="0" borderId="12" xfId="1" applyNumberFormat="1" applyFont="1" applyFill="1" applyBorder="1" applyAlignment="1">
      <alignment horizontal="center" vertical="center" shrinkToFit="1"/>
    </xf>
    <xf numFmtId="187" fontId="10" fillId="0" borderId="1" xfId="1" applyNumberFormat="1" applyFont="1" applyFill="1" applyBorder="1" applyAlignment="1">
      <alignment horizontal="center" vertical="center" shrinkToFit="1"/>
    </xf>
    <xf numFmtId="188" fontId="10" fillId="0" borderId="5" xfId="3" applyNumberFormat="1" applyFont="1" applyFill="1" applyBorder="1" applyAlignment="1">
      <alignment horizontal="center" vertical="center" shrinkToFit="1"/>
    </xf>
    <xf numFmtId="188" fontId="10" fillId="0" borderId="11" xfId="1" applyNumberFormat="1" applyFont="1" applyFill="1" applyBorder="1" applyAlignment="1">
      <alignment horizontal="center" vertical="center" shrinkToFit="1"/>
    </xf>
    <xf numFmtId="187" fontId="10" fillId="0" borderId="10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8" fontId="9" fillId="0" borderId="5" xfId="3" applyNumberFormat="1" applyFont="1" applyFill="1" applyBorder="1" applyAlignment="1">
      <alignment horizontal="center" vertical="center" wrapText="1" shrinkToFit="1"/>
    </xf>
    <xf numFmtId="188" fontId="9" fillId="0" borderId="6" xfId="1" applyNumberFormat="1" applyFont="1" applyFill="1" applyBorder="1" applyAlignment="1">
      <alignment horizontal="center" vertical="center" shrinkToFit="1"/>
    </xf>
    <xf numFmtId="188" fontId="9" fillId="0" borderId="7" xfId="1" applyNumberFormat="1" applyFont="1" applyFill="1" applyBorder="1" applyAlignment="1">
      <alignment horizontal="center" vertical="center" shrinkToFit="1"/>
    </xf>
    <xf numFmtId="188" fontId="9" fillId="0" borderId="8" xfId="1" applyNumberFormat="1" applyFont="1" applyFill="1" applyBorder="1" applyAlignment="1">
      <alignment horizontal="center" vertical="center" shrinkToFit="1"/>
    </xf>
    <xf numFmtId="187" fontId="9" fillId="8" borderId="6" xfId="1" applyNumberFormat="1" applyFont="1" applyFill="1" applyBorder="1" applyAlignment="1">
      <alignment horizontal="right" shrinkToFit="1"/>
    </xf>
    <xf numFmtId="187" fontId="9" fillId="8" borderId="7" xfId="1" applyNumberFormat="1" applyFont="1" applyFill="1" applyBorder="1" applyAlignment="1">
      <alignment horizontal="right" shrinkToFit="1"/>
    </xf>
    <xf numFmtId="187" fontId="9" fillId="8" borderId="8" xfId="1" applyNumberFormat="1" applyFont="1" applyFill="1" applyBorder="1" applyAlignment="1">
      <alignment horizontal="right" shrinkToFit="1"/>
    </xf>
    <xf numFmtId="188" fontId="9" fillId="8" borderId="5" xfId="1" quotePrefix="1" applyNumberFormat="1" applyFont="1" applyFill="1" applyBorder="1" applyAlignment="1">
      <alignment horizontal="center" shrinkToFit="1"/>
    </xf>
    <xf numFmtId="188" fontId="9" fillId="8" borderId="7" xfId="3" quotePrefix="1" applyNumberFormat="1" applyFont="1" applyFill="1" applyBorder="1" applyAlignment="1">
      <alignment horizontal="center"/>
    </xf>
    <xf numFmtId="188" fontId="9" fillId="8" borderId="7" xfId="3" applyNumberFormat="1" applyFont="1" applyFill="1" applyBorder="1" applyAlignment="1">
      <alignment horizontal="center"/>
    </xf>
    <xf numFmtId="188" fontId="9" fillId="8" borderId="8" xfId="3" applyNumberFormat="1" applyFont="1" applyFill="1" applyBorder="1" applyAlignment="1">
      <alignment horizontal="center"/>
    </xf>
    <xf numFmtId="43" fontId="9" fillId="7" borderId="11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horizontal="center" shrinkToFit="1"/>
    </xf>
    <xf numFmtId="187" fontId="9" fillId="0" borderId="13" xfId="1" applyNumberFormat="1" applyFont="1" applyFill="1" applyBorder="1" applyAlignment="1">
      <alignment horizontal="center" shrinkToFit="1"/>
    </xf>
    <xf numFmtId="187" fontId="9" fillId="0" borderId="14" xfId="1" applyNumberFormat="1" applyFont="1" applyFill="1" applyBorder="1" applyAlignment="1">
      <alignment horizontal="center" shrinkToFit="1"/>
    </xf>
    <xf numFmtId="187" fontId="9" fillId="0" borderId="15" xfId="1" applyNumberFormat="1" applyFont="1" applyFill="1" applyBorder="1" applyAlignment="1">
      <alignment horizontal="center" shrinkToFit="1"/>
    </xf>
    <xf numFmtId="188" fontId="11" fillId="0" borderId="16" xfId="1" applyNumberFormat="1" applyFont="1" applyFill="1" applyBorder="1" applyAlignment="1">
      <alignment shrinkToFit="1"/>
    </xf>
    <xf numFmtId="43" fontId="9" fillId="7" borderId="16" xfId="2" applyNumberFormat="1" applyFont="1" applyFill="1" applyBorder="1" applyAlignment="1">
      <alignment shrinkToFit="1"/>
    </xf>
    <xf numFmtId="187" fontId="10" fillId="0" borderId="17" xfId="1" applyNumberFormat="1" applyFont="1" applyBorder="1" applyAlignment="1">
      <alignment shrinkToFit="1"/>
    </xf>
    <xf numFmtId="49" fontId="10" fillId="0" borderId="17" xfId="1" applyNumberFormat="1" applyFont="1" applyBorder="1" applyAlignment="1">
      <alignment horizontal="center" shrinkToFit="1"/>
    </xf>
    <xf numFmtId="187" fontId="10" fillId="0" borderId="17" xfId="1" applyNumberFormat="1" applyFont="1" applyBorder="1" applyAlignment="1">
      <alignment horizontal="right" shrinkToFit="1"/>
    </xf>
    <xf numFmtId="188" fontId="10" fillId="0" borderId="17" xfId="1" applyNumberFormat="1" applyFont="1" applyBorder="1" applyAlignment="1">
      <alignment shrinkToFit="1"/>
    </xf>
    <xf numFmtId="43" fontId="9" fillId="7" borderId="18" xfId="2" applyNumberFormat="1" applyFont="1" applyFill="1" applyBorder="1" applyAlignment="1">
      <alignment shrinkToFit="1"/>
    </xf>
    <xf numFmtId="0" fontId="12" fillId="0" borderId="0" xfId="0" applyFont="1"/>
    <xf numFmtId="43" fontId="9" fillId="7" borderId="17" xfId="2" applyNumberFormat="1" applyFont="1" applyFill="1" applyBorder="1" applyAlignment="1">
      <alignment shrinkToFit="1"/>
    </xf>
    <xf numFmtId="187" fontId="10" fillId="0" borderId="17" xfId="1" applyNumberFormat="1" applyFont="1" applyBorder="1" applyAlignment="1">
      <alignment horizontal="left" shrinkToFit="1"/>
    </xf>
    <xf numFmtId="188" fontId="10" fillId="0" borderId="17" xfId="1" applyNumberFormat="1" applyFont="1" applyBorder="1" applyAlignment="1">
      <alignment horizontal="left" shrinkToFit="1"/>
    </xf>
    <xf numFmtId="0" fontId="10" fillId="0" borderId="17" xfId="4" applyFont="1" applyFill="1" applyBorder="1" applyAlignment="1">
      <alignment horizontal="center"/>
    </xf>
    <xf numFmtId="187" fontId="10" fillId="0" borderId="17" xfId="1" applyNumberFormat="1" applyFont="1" applyFill="1" applyBorder="1" applyAlignment="1">
      <alignment horizontal="right" shrinkToFit="1"/>
    </xf>
    <xf numFmtId="187" fontId="10" fillId="0" borderId="17" xfId="1" applyNumberFormat="1" applyFont="1" applyFill="1" applyBorder="1" applyAlignment="1">
      <alignment shrinkToFit="1"/>
    </xf>
    <xf numFmtId="188" fontId="10" fillId="0" borderId="17" xfId="1" applyNumberFormat="1" applyFont="1" applyFill="1" applyBorder="1" applyAlignment="1">
      <alignment shrinkToFit="1"/>
    </xf>
    <xf numFmtId="187" fontId="10" fillId="0" borderId="17" xfId="1" quotePrefix="1" applyNumberFormat="1" applyFont="1" applyBorder="1" applyAlignment="1">
      <alignment horizontal="right" shrinkToFit="1"/>
    </xf>
    <xf numFmtId="187" fontId="10" fillId="0" borderId="17" xfId="1" quotePrefix="1" applyNumberFormat="1" applyFont="1" applyBorder="1" applyAlignment="1">
      <alignment horizontal="left" shrinkToFit="1"/>
    </xf>
    <xf numFmtId="188" fontId="10" fillId="0" borderId="17" xfId="1" quotePrefix="1" applyNumberFormat="1" applyFont="1" applyBorder="1" applyAlignment="1">
      <alignment horizontal="left" shrinkToFit="1"/>
    </xf>
    <xf numFmtId="187" fontId="10" fillId="0" borderId="0" xfId="1" applyNumberFormat="1" applyFont="1" applyFill="1" applyAlignment="1">
      <alignment shrinkToFit="1"/>
    </xf>
    <xf numFmtId="49" fontId="13" fillId="0" borderId="17" xfId="1" applyNumberFormat="1" applyFont="1" applyBorder="1" applyAlignment="1">
      <alignment horizontal="center" shrinkToFit="1"/>
    </xf>
    <xf numFmtId="187" fontId="13" fillId="0" borderId="17" xfId="1" applyNumberFormat="1" applyFont="1" applyBorder="1" applyAlignment="1">
      <alignment horizontal="right" shrinkToFit="1"/>
    </xf>
    <xf numFmtId="187" fontId="13" fillId="0" borderId="17" xfId="1" applyNumberFormat="1" applyFont="1" applyBorder="1" applyAlignment="1">
      <alignment shrinkToFit="1"/>
    </xf>
    <xf numFmtId="188" fontId="13" fillId="0" borderId="17" xfId="1" applyNumberFormat="1" applyFont="1" applyBorder="1" applyAlignment="1">
      <alignment shrinkToFit="1"/>
    </xf>
    <xf numFmtId="49" fontId="10" fillId="0" borderId="17" xfId="1" applyNumberFormat="1" applyFont="1" applyFill="1" applyBorder="1" applyAlignment="1">
      <alignment horizontal="center" shrinkToFit="1"/>
    </xf>
    <xf numFmtId="187" fontId="10" fillId="0" borderId="0" xfId="1" applyNumberFormat="1" applyFont="1" applyFill="1" applyBorder="1" applyAlignment="1">
      <alignment shrinkToFit="1"/>
    </xf>
    <xf numFmtId="187" fontId="10" fillId="9" borderId="17" xfId="1" applyNumberFormat="1" applyFont="1" applyFill="1" applyBorder="1" applyAlignment="1">
      <alignment shrinkToFit="1"/>
    </xf>
    <xf numFmtId="0" fontId="10" fillId="9" borderId="17" xfId="4" applyFont="1" applyFill="1" applyBorder="1" applyAlignment="1">
      <alignment horizontal="center"/>
    </xf>
    <xf numFmtId="187" fontId="10" fillId="9" borderId="17" xfId="1" applyNumberFormat="1" applyFont="1" applyFill="1" applyBorder="1" applyAlignment="1">
      <alignment horizontal="right" shrinkToFit="1"/>
    </xf>
    <xf numFmtId="187" fontId="10" fillId="9" borderId="19" xfId="1" applyNumberFormat="1" applyFont="1" applyFill="1" applyBorder="1" applyAlignment="1">
      <alignment shrinkToFit="1"/>
    </xf>
    <xf numFmtId="43" fontId="9" fillId="10" borderId="19" xfId="2" applyNumberFormat="1" applyFont="1" applyFill="1" applyBorder="1" applyAlignment="1">
      <alignment shrinkToFit="1"/>
    </xf>
    <xf numFmtId="49" fontId="10" fillId="9" borderId="17" xfId="1" applyNumberFormat="1" applyFont="1" applyFill="1" applyBorder="1" applyAlignment="1">
      <alignment horizontal="center" shrinkToFit="1"/>
    </xf>
    <xf numFmtId="43" fontId="9" fillId="10" borderId="17" xfId="2" applyNumberFormat="1" applyFont="1" applyFill="1" applyBorder="1" applyAlignment="1">
      <alignment shrinkToFit="1"/>
    </xf>
    <xf numFmtId="0" fontId="10" fillId="0" borderId="20" xfId="0" applyFont="1" applyBorder="1"/>
    <xf numFmtId="49" fontId="10" fillId="0" borderId="20" xfId="1" applyNumberFormat="1" applyFont="1" applyFill="1" applyBorder="1" applyAlignment="1">
      <alignment horizontal="center" shrinkToFit="1"/>
    </xf>
    <xf numFmtId="187" fontId="10" fillId="0" borderId="20" xfId="1" applyNumberFormat="1" applyFont="1" applyFill="1" applyBorder="1" applyAlignment="1">
      <alignment horizontal="right" shrinkToFit="1"/>
    </xf>
    <xf numFmtId="187" fontId="10" fillId="0" borderId="20" xfId="1" applyNumberFormat="1" applyFont="1" applyFill="1" applyBorder="1" applyAlignment="1">
      <alignment shrinkToFit="1"/>
    </xf>
    <xf numFmtId="188" fontId="10" fillId="0" borderId="20" xfId="1" applyNumberFormat="1" applyFont="1" applyFill="1" applyBorder="1" applyAlignment="1">
      <alignment shrinkToFit="1"/>
    </xf>
    <xf numFmtId="43" fontId="9" fillId="0" borderId="20" xfId="2" applyNumberFormat="1" applyFont="1" applyBorder="1" applyAlignment="1">
      <alignment shrinkToFit="1"/>
    </xf>
    <xf numFmtId="187" fontId="10" fillId="0" borderId="0" xfId="1" applyNumberFormat="1" applyFont="1" applyAlignment="1">
      <alignment shrinkToFit="1"/>
    </xf>
    <xf numFmtId="187" fontId="10" fillId="0" borderId="0" xfId="1" applyNumberFormat="1" applyFont="1" applyAlignment="1">
      <alignment horizontal="right" shrinkToFit="1"/>
    </xf>
    <xf numFmtId="188" fontId="10" fillId="0" borderId="0" xfId="1" applyNumberFormat="1" applyFont="1" applyAlignment="1">
      <alignment shrinkToFit="1"/>
    </xf>
    <xf numFmtId="43" fontId="9" fillId="0" borderId="0" xfId="2" applyNumberFormat="1" applyFont="1" applyAlignment="1">
      <alignment shrinkToFit="1"/>
    </xf>
    <xf numFmtId="188" fontId="12" fillId="0" borderId="0" xfId="0" applyNumberFormat="1" applyFont="1"/>
    <xf numFmtId="43" fontId="12" fillId="0" borderId="0" xfId="0" applyNumberFormat="1" applyFont="1"/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5\&#3610;&#3633;&#3597;&#3594;&#3637;&#3650;&#3629;&#3609;&#3592;&#3633;&#3604;&#3626;&#3619;&#3619;\&#3610;&#3633;&#3597;&#3594;&#3637;&#3650;&#3629;&#3609;&#3592;&#3633;&#3604;&#3626;&#3619;&#3619;&#3611;&#3637;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ครั้งที่ 3 งบดำเนินงาน"/>
      <sheetName val="แนบ3"/>
      <sheetName val="ครั้งที่ 4 งบดำเนินงาน"/>
      <sheetName val="แนบ4"/>
      <sheetName val="ครั้งที่ 5 งบดำเนินงาน"/>
      <sheetName val="แนบ 5"/>
      <sheetName val="ครั้งที่ 7 งบดำเนินงาน"/>
      <sheetName val="แนบ 7"/>
      <sheetName val="แจ้งกรอบวงเงิน"/>
      <sheetName val="ครั้งที่ 8 งบดำเนินงาน"/>
      <sheetName val="แนบ 8 "/>
      <sheetName val="ครั้งที่ 9 งบดำเนินงาน"/>
      <sheetName val="แนบ 9"/>
      <sheetName val="ครั้งที่ 10 งบดำเนินงาน"/>
      <sheetName val="แนบ 10"/>
      <sheetName val="ครั้งที่ 11 (ยผ.)"/>
      <sheetName val="ครั้งที่ 12 (กพ.) "/>
      <sheetName val="ครั้งที่ 13 งบดำเนินงาน"/>
      <sheetName val="แนบ 13"/>
      <sheetName val="ครั้งที่ 14 งบดำเนินงาน"/>
      <sheetName val="แนบ 14"/>
      <sheetName val="ครั้งที่ 15 งบดำเนินงาน "/>
      <sheetName val="แนบ 15"/>
      <sheetName val="ครั้งที่ 16 งบดำเนินงาน"/>
      <sheetName val="แนบ 16"/>
      <sheetName val="ครั้งที่ 17 (กพ.)"/>
      <sheetName val="ครั้งที่ 18 งบดำเนินงาน "/>
      <sheetName val="แนบ 18"/>
      <sheetName val="ครั้งที่ 19 (ยผ.)"/>
      <sheetName val="ครั้งที่ 20 งบดำเนินงาน 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"/>
      <sheetName val="แนบ 23"/>
      <sheetName val="ฉบับที่ A14"/>
      <sheetName val="ครั้งที่ 24 (กพ.)"/>
      <sheetName val="ครั้งที่ 25 งบดำเนินงาน"/>
      <sheetName val="แนบ 25"/>
      <sheetName val="ครั้งที่ 26 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70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F5" sqref="F5:J5"/>
    </sheetView>
  </sheetViews>
  <sheetFormatPr defaultColWidth="8" defaultRowHeight="15" x14ac:dyDescent="0.25"/>
  <cols>
    <col min="1" max="1" width="4.125" style="69" customWidth="1"/>
    <col min="2" max="2" width="13.125" style="69" customWidth="1"/>
    <col min="3" max="3" width="5.875" style="69" customWidth="1"/>
    <col min="4" max="4" width="17" style="69" customWidth="1"/>
    <col min="5" max="5" width="22.625" style="104" customWidth="1"/>
    <col min="6" max="6" width="12.125" style="104" customWidth="1"/>
    <col min="7" max="7" width="11.75" style="104" customWidth="1"/>
    <col min="8" max="8" width="12.375" style="104" customWidth="1"/>
    <col min="9" max="9" width="12" style="104" customWidth="1"/>
    <col min="10" max="10" width="13.5" style="104" customWidth="1"/>
    <col min="11" max="11" width="19.25" style="105" customWidth="1"/>
    <col min="12" max="16384" width="8" style="69"/>
  </cols>
  <sheetData>
    <row r="1" spans="1:11" s="3" customFormat="1" ht="30.7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s="8" customFormat="1" ht="23.25" x14ac:dyDescent="0.35">
      <c r="A2" s="4" t="s">
        <v>1</v>
      </c>
      <c r="B2" s="4"/>
      <c r="C2" s="4"/>
      <c r="D2" s="4"/>
      <c r="E2" s="4"/>
      <c r="F2" s="4"/>
      <c r="G2" s="5" t="s">
        <v>2</v>
      </c>
      <c r="H2" s="5"/>
      <c r="I2" s="5"/>
      <c r="J2" s="6" t="s">
        <v>3</v>
      </c>
      <c r="K2" s="7"/>
    </row>
    <row r="3" spans="1:11" s="8" customFormat="1" ht="23.25" x14ac:dyDescent="0.35">
      <c r="A3" s="9" t="s">
        <v>4</v>
      </c>
      <c r="B3" s="9"/>
      <c r="C3" s="9"/>
      <c r="D3" s="9"/>
      <c r="E3" s="9"/>
      <c r="F3" s="10"/>
      <c r="G3" s="11" t="s">
        <v>5</v>
      </c>
      <c r="H3" s="11"/>
      <c r="I3" s="11"/>
      <c r="J3" s="12" t="s">
        <v>6</v>
      </c>
      <c r="K3" s="13"/>
    </row>
    <row r="4" spans="1:11" s="8" customFormat="1" ht="30.75" x14ac:dyDescent="0.45">
      <c r="A4" s="14" t="s">
        <v>7</v>
      </c>
      <c r="B4" s="14"/>
      <c r="C4" s="14"/>
      <c r="D4" s="14"/>
      <c r="E4" s="15"/>
      <c r="F4" s="16"/>
      <c r="G4" s="17" t="s">
        <v>8</v>
      </c>
      <c r="H4" s="17"/>
      <c r="I4" s="17"/>
      <c r="J4" s="17"/>
      <c r="K4" s="18"/>
    </row>
    <row r="5" spans="1:11" s="28" customFormat="1" ht="33" customHeight="1" x14ac:dyDescent="0.35">
      <c r="A5" s="19"/>
      <c r="B5" s="20" t="s">
        <v>9</v>
      </c>
      <c r="C5" s="21"/>
      <c r="D5" s="22"/>
      <c r="E5" s="23" t="s">
        <v>10</v>
      </c>
      <c r="F5" s="24" t="s">
        <v>11</v>
      </c>
      <c r="G5" s="25"/>
      <c r="H5" s="25"/>
      <c r="I5" s="25"/>
      <c r="J5" s="26"/>
      <c r="K5" s="27" t="s">
        <v>12</v>
      </c>
    </row>
    <row r="6" spans="1:11" s="36" customFormat="1" ht="40.5" customHeight="1" x14ac:dyDescent="0.35">
      <c r="A6" s="29" t="s">
        <v>13</v>
      </c>
      <c r="B6" s="30" t="s">
        <v>14</v>
      </c>
      <c r="C6" s="31" t="s">
        <v>15</v>
      </c>
      <c r="D6" s="32"/>
      <c r="E6" s="33" t="s">
        <v>16</v>
      </c>
      <c r="F6" s="34" t="s">
        <v>17</v>
      </c>
      <c r="G6" s="34" t="s">
        <v>18</v>
      </c>
      <c r="H6" s="34" t="s">
        <v>19</v>
      </c>
      <c r="I6" s="34" t="s">
        <v>20</v>
      </c>
      <c r="J6" s="34" t="s">
        <v>21</v>
      </c>
      <c r="K6" s="35"/>
    </row>
    <row r="7" spans="1:11" s="36" customFormat="1" ht="48.75" customHeight="1" x14ac:dyDescent="0.35">
      <c r="A7" s="37"/>
      <c r="B7" s="38"/>
      <c r="C7" s="39"/>
      <c r="D7" s="40"/>
      <c r="E7" s="41" t="s">
        <v>22</v>
      </c>
      <c r="F7" s="42"/>
      <c r="G7" s="42"/>
      <c r="H7" s="42"/>
      <c r="I7" s="42"/>
      <c r="J7" s="42"/>
      <c r="K7" s="35"/>
    </row>
    <row r="8" spans="1:11" s="36" customFormat="1" ht="24.75" customHeight="1" x14ac:dyDescent="0.35">
      <c r="A8" s="43"/>
      <c r="B8" s="44"/>
      <c r="C8" s="45"/>
      <c r="D8" s="45"/>
      <c r="E8" s="46" t="s">
        <v>23</v>
      </c>
      <c r="F8" s="47" t="s">
        <v>24</v>
      </c>
      <c r="G8" s="48"/>
      <c r="H8" s="48"/>
      <c r="I8" s="48"/>
      <c r="J8" s="49"/>
      <c r="K8" s="35"/>
    </row>
    <row r="9" spans="1:11" s="58" customFormat="1" ht="28.5" customHeight="1" x14ac:dyDescent="0.35">
      <c r="A9" s="50" t="s">
        <v>25</v>
      </c>
      <c r="B9" s="51"/>
      <c r="C9" s="51"/>
      <c r="D9" s="52"/>
      <c r="E9" s="53" t="s">
        <v>26</v>
      </c>
      <c r="F9" s="54" t="s">
        <v>27</v>
      </c>
      <c r="G9" s="55"/>
      <c r="H9" s="55"/>
      <c r="I9" s="55"/>
      <c r="J9" s="56"/>
      <c r="K9" s="57"/>
    </row>
    <row r="10" spans="1:11" s="28" customFormat="1" ht="31.5" customHeight="1" thickBot="1" x14ac:dyDescent="0.4">
      <c r="A10" s="59" t="s">
        <v>28</v>
      </c>
      <c r="B10" s="60"/>
      <c r="C10" s="60"/>
      <c r="D10" s="61"/>
      <c r="E10" s="62">
        <f t="shared" ref="E10:J10" si="0">SUM(E11:E152)</f>
        <v>355972800</v>
      </c>
      <c r="F10" s="62">
        <f t="shared" si="0"/>
        <v>58461447</v>
      </c>
      <c r="G10" s="62">
        <f t="shared" si="0"/>
        <v>55916411</v>
      </c>
      <c r="H10" s="62">
        <f t="shared" si="0"/>
        <v>1595936</v>
      </c>
      <c r="I10" s="62">
        <f t="shared" si="0"/>
        <v>938700</v>
      </c>
      <c r="J10" s="62">
        <f t="shared" si="0"/>
        <v>699600</v>
      </c>
      <c r="K10" s="63">
        <f t="shared" ref="K10:K73" si="1">SUM(E10:J10)</f>
        <v>473584894</v>
      </c>
    </row>
    <row r="11" spans="1:11" ht="35.1" customHeight="1" thickTop="1" x14ac:dyDescent="0.35">
      <c r="A11" s="64">
        <v>1</v>
      </c>
      <c r="B11" s="65">
        <v>1600700016</v>
      </c>
      <c r="C11" s="66" t="s">
        <v>29</v>
      </c>
      <c r="D11" s="64" t="s">
        <v>30</v>
      </c>
      <c r="E11" s="67">
        <v>10593600</v>
      </c>
      <c r="F11" s="67">
        <v>3524800</v>
      </c>
      <c r="G11" s="67">
        <v>2261200</v>
      </c>
      <c r="H11" s="67">
        <v>33000</v>
      </c>
      <c r="I11" s="67">
        <v>9000</v>
      </c>
      <c r="J11" s="67">
        <v>600</v>
      </c>
      <c r="K11" s="68">
        <f t="shared" si="1"/>
        <v>16422200</v>
      </c>
    </row>
    <row r="12" spans="1:11" ht="35.1" customHeight="1" x14ac:dyDescent="0.35">
      <c r="A12" s="64">
        <v>2</v>
      </c>
      <c r="B12" s="65">
        <v>1600700017</v>
      </c>
      <c r="C12" s="66" t="s">
        <v>31</v>
      </c>
      <c r="D12" s="64" t="s">
        <v>32</v>
      </c>
      <c r="E12" s="67">
        <v>3657900</v>
      </c>
      <c r="F12" s="67">
        <v>519000</v>
      </c>
      <c r="G12" s="67">
        <v>511000</v>
      </c>
      <c r="H12" s="67">
        <v>37800</v>
      </c>
      <c r="I12" s="67">
        <v>1800</v>
      </c>
      <c r="J12" s="67">
        <v>16700</v>
      </c>
      <c r="K12" s="70">
        <f t="shared" si="1"/>
        <v>4744200</v>
      </c>
    </row>
    <row r="13" spans="1:11" ht="35.1" customHeight="1" x14ac:dyDescent="0.35">
      <c r="A13" s="64">
        <v>3</v>
      </c>
      <c r="B13" s="65">
        <v>1600700018</v>
      </c>
      <c r="C13" s="66" t="s">
        <v>31</v>
      </c>
      <c r="D13" s="64" t="s">
        <v>33</v>
      </c>
      <c r="E13" s="67">
        <v>4550700</v>
      </c>
      <c r="F13" s="67">
        <v>958800</v>
      </c>
      <c r="G13" s="67">
        <v>899700</v>
      </c>
      <c r="H13" s="67">
        <v>12000</v>
      </c>
      <c r="I13" s="67">
        <v>5700</v>
      </c>
      <c r="J13" s="67">
        <v>4500</v>
      </c>
      <c r="K13" s="70">
        <f t="shared" si="1"/>
        <v>6431400</v>
      </c>
    </row>
    <row r="14" spans="1:11" ht="35.1" customHeight="1" x14ac:dyDescent="0.35">
      <c r="A14" s="64">
        <v>4</v>
      </c>
      <c r="B14" s="65">
        <v>1600700019</v>
      </c>
      <c r="C14" s="66" t="s">
        <v>31</v>
      </c>
      <c r="D14" s="64" t="s">
        <v>34</v>
      </c>
      <c r="E14" s="67">
        <v>4628500</v>
      </c>
      <c r="F14" s="67">
        <v>603900</v>
      </c>
      <c r="G14" s="67">
        <v>753600</v>
      </c>
      <c r="H14" s="67">
        <v>9200</v>
      </c>
      <c r="I14" s="67">
        <v>6700</v>
      </c>
      <c r="J14" s="67">
        <v>3100</v>
      </c>
      <c r="K14" s="70">
        <f t="shared" si="1"/>
        <v>6005000</v>
      </c>
    </row>
    <row r="15" spans="1:11" ht="35.1" customHeight="1" x14ac:dyDescent="0.35">
      <c r="A15" s="64">
        <v>5</v>
      </c>
      <c r="B15" s="65">
        <v>1600700020</v>
      </c>
      <c r="C15" s="66" t="s">
        <v>35</v>
      </c>
      <c r="D15" s="64" t="s">
        <v>36</v>
      </c>
      <c r="E15" s="67">
        <v>7619800</v>
      </c>
      <c r="F15" s="67">
        <v>122100</v>
      </c>
      <c r="G15" s="67">
        <v>2032900</v>
      </c>
      <c r="H15" s="67">
        <v>9800</v>
      </c>
      <c r="I15" s="67">
        <v>18100</v>
      </c>
      <c r="J15" s="67">
        <v>15200</v>
      </c>
      <c r="K15" s="70">
        <f t="shared" si="1"/>
        <v>9817900</v>
      </c>
    </row>
    <row r="16" spans="1:11" ht="35.1" customHeight="1" x14ac:dyDescent="0.35">
      <c r="A16" s="64">
        <v>6</v>
      </c>
      <c r="B16" s="65">
        <v>1600700021</v>
      </c>
      <c r="C16" s="66" t="s">
        <v>37</v>
      </c>
      <c r="D16" s="64" t="s">
        <v>36</v>
      </c>
      <c r="E16" s="67">
        <v>5350600</v>
      </c>
      <c r="F16" s="67">
        <v>710100</v>
      </c>
      <c r="G16" s="67">
        <v>701300</v>
      </c>
      <c r="H16" s="67">
        <v>2300</v>
      </c>
      <c r="I16" s="67">
        <v>14900</v>
      </c>
      <c r="J16" s="67">
        <v>9100</v>
      </c>
      <c r="K16" s="70">
        <f t="shared" si="1"/>
        <v>6788300</v>
      </c>
    </row>
    <row r="17" spans="1:11" ht="35.1" customHeight="1" x14ac:dyDescent="0.35">
      <c r="A17" s="64">
        <v>7</v>
      </c>
      <c r="B17" s="65">
        <v>1600700022</v>
      </c>
      <c r="C17" s="66" t="s">
        <v>37</v>
      </c>
      <c r="D17" s="64" t="s">
        <v>33</v>
      </c>
      <c r="E17" s="67">
        <v>884600</v>
      </c>
      <c r="F17" s="67">
        <v>152600</v>
      </c>
      <c r="G17" s="67">
        <v>126600</v>
      </c>
      <c r="H17" s="67">
        <v>49700</v>
      </c>
      <c r="I17" s="67">
        <v>17900</v>
      </c>
      <c r="J17" s="67">
        <v>2100</v>
      </c>
      <c r="K17" s="70">
        <f t="shared" si="1"/>
        <v>1233500</v>
      </c>
    </row>
    <row r="18" spans="1:11" ht="35.1" customHeight="1" x14ac:dyDescent="0.35">
      <c r="A18" s="64">
        <v>8</v>
      </c>
      <c r="B18" s="65">
        <v>1600700023</v>
      </c>
      <c r="C18" s="66" t="s">
        <v>38</v>
      </c>
      <c r="D18" s="64" t="s">
        <v>39</v>
      </c>
      <c r="E18" s="67"/>
      <c r="F18" s="67">
        <v>1463800</v>
      </c>
      <c r="G18" s="67">
        <v>285400</v>
      </c>
      <c r="H18" s="67">
        <v>7800</v>
      </c>
      <c r="I18" s="67">
        <v>3200</v>
      </c>
      <c r="J18" s="67">
        <v>9700</v>
      </c>
      <c r="K18" s="70">
        <f t="shared" si="1"/>
        <v>1769900</v>
      </c>
    </row>
    <row r="19" spans="1:11" ht="35.1" customHeight="1" x14ac:dyDescent="0.35">
      <c r="A19" s="64">
        <v>9</v>
      </c>
      <c r="B19" s="65">
        <v>1600700024</v>
      </c>
      <c r="C19" s="66" t="s">
        <v>31</v>
      </c>
      <c r="D19" s="64" t="s">
        <v>40</v>
      </c>
      <c r="E19" s="67">
        <v>3510300</v>
      </c>
      <c r="F19" s="67">
        <v>596600</v>
      </c>
      <c r="G19" s="67">
        <v>865700</v>
      </c>
      <c r="H19" s="67">
        <v>15300</v>
      </c>
      <c r="I19" s="67">
        <v>7700</v>
      </c>
      <c r="J19" s="67">
        <v>3800</v>
      </c>
      <c r="K19" s="70">
        <f t="shared" si="1"/>
        <v>4999400</v>
      </c>
    </row>
    <row r="20" spans="1:11" ht="35.1" customHeight="1" x14ac:dyDescent="0.35">
      <c r="A20" s="64">
        <v>10</v>
      </c>
      <c r="B20" s="65">
        <v>1600700025</v>
      </c>
      <c r="C20" s="66" t="s">
        <v>29</v>
      </c>
      <c r="D20" s="64" t="s">
        <v>41</v>
      </c>
      <c r="E20" s="67">
        <v>4017100</v>
      </c>
      <c r="F20" s="67">
        <v>413700</v>
      </c>
      <c r="G20" s="67">
        <v>665500</v>
      </c>
      <c r="H20" s="67">
        <v>11500</v>
      </c>
      <c r="I20" s="67">
        <v>11100</v>
      </c>
      <c r="J20" s="67">
        <v>7700</v>
      </c>
      <c r="K20" s="70">
        <f t="shared" si="1"/>
        <v>5126600</v>
      </c>
    </row>
    <row r="21" spans="1:11" ht="35.1" customHeight="1" x14ac:dyDescent="0.35">
      <c r="A21" s="64">
        <v>11</v>
      </c>
      <c r="B21" s="65">
        <v>1600700026</v>
      </c>
      <c r="C21" s="66" t="s">
        <v>29</v>
      </c>
      <c r="D21" s="64" t="s">
        <v>42</v>
      </c>
      <c r="E21" s="67">
        <v>6094800</v>
      </c>
      <c r="F21" s="67">
        <v>491900</v>
      </c>
      <c r="G21" s="67">
        <v>811900</v>
      </c>
      <c r="H21" s="67">
        <v>8200</v>
      </c>
      <c r="I21" s="67">
        <v>23600</v>
      </c>
      <c r="J21" s="67">
        <v>6200</v>
      </c>
      <c r="K21" s="70">
        <f t="shared" si="1"/>
        <v>7436600</v>
      </c>
    </row>
    <row r="22" spans="1:11" ht="35.1" customHeight="1" x14ac:dyDescent="0.35">
      <c r="A22" s="64">
        <v>12</v>
      </c>
      <c r="B22" s="65">
        <v>1600700027</v>
      </c>
      <c r="C22" s="66" t="s">
        <v>29</v>
      </c>
      <c r="D22" s="64" t="s">
        <v>43</v>
      </c>
      <c r="E22" s="67">
        <v>5220300</v>
      </c>
      <c r="F22" s="67">
        <v>640300</v>
      </c>
      <c r="G22" s="67">
        <v>0</v>
      </c>
      <c r="H22" s="67">
        <v>17600</v>
      </c>
      <c r="I22" s="67">
        <v>19000</v>
      </c>
      <c r="J22" s="67">
        <v>59300</v>
      </c>
      <c r="K22" s="70">
        <f t="shared" si="1"/>
        <v>5956500</v>
      </c>
    </row>
    <row r="23" spans="1:11" ht="35.1" customHeight="1" x14ac:dyDescent="0.35">
      <c r="A23" s="64">
        <v>13</v>
      </c>
      <c r="B23" s="65">
        <v>1600700028</v>
      </c>
      <c r="C23" s="66" t="s">
        <v>29</v>
      </c>
      <c r="D23" s="64" t="s">
        <v>44</v>
      </c>
      <c r="E23" s="67">
        <v>6546700</v>
      </c>
      <c r="F23" s="67">
        <v>1269000</v>
      </c>
      <c r="G23" s="67">
        <v>0</v>
      </c>
      <c r="H23" s="67">
        <v>26200</v>
      </c>
      <c r="I23" s="67">
        <v>23400</v>
      </c>
      <c r="J23" s="67">
        <v>1300</v>
      </c>
      <c r="K23" s="70">
        <f t="shared" si="1"/>
        <v>7866600</v>
      </c>
    </row>
    <row r="24" spans="1:11" ht="35.1" customHeight="1" x14ac:dyDescent="0.35">
      <c r="A24" s="64">
        <v>14</v>
      </c>
      <c r="B24" s="65">
        <v>1600700029</v>
      </c>
      <c r="C24" s="66" t="s">
        <v>29</v>
      </c>
      <c r="D24" s="64" t="s">
        <v>45</v>
      </c>
      <c r="E24" s="67">
        <v>2941300</v>
      </c>
      <c r="F24" s="67">
        <v>442000</v>
      </c>
      <c r="G24" s="67">
        <v>831800</v>
      </c>
      <c r="H24" s="67">
        <v>8900</v>
      </c>
      <c r="I24" s="67">
        <v>4500</v>
      </c>
      <c r="J24" s="67">
        <v>7100</v>
      </c>
      <c r="K24" s="70">
        <f t="shared" si="1"/>
        <v>4235600</v>
      </c>
    </row>
    <row r="25" spans="1:11" ht="35.1" customHeight="1" x14ac:dyDescent="0.35">
      <c r="A25" s="64">
        <v>15</v>
      </c>
      <c r="B25" s="65">
        <v>1600700030</v>
      </c>
      <c r="C25" s="66" t="s">
        <v>29</v>
      </c>
      <c r="D25" s="64" t="s">
        <v>46</v>
      </c>
      <c r="E25" s="67">
        <v>7500000</v>
      </c>
      <c r="F25" s="67">
        <v>1551500</v>
      </c>
      <c r="G25" s="67">
        <v>1139700</v>
      </c>
      <c r="H25" s="67">
        <v>19500</v>
      </c>
      <c r="I25" s="67">
        <v>6100</v>
      </c>
      <c r="J25" s="67">
        <v>30600</v>
      </c>
      <c r="K25" s="70">
        <f t="shared" si="1"/>
        <v>10247400</v>
      </c>
    </row>
    <row r="26" spans="1:11" ht="35.1" customHeight="1" x14ac:dyDescent="0.35">
      <c r="A26" s="64">
        <v>16</v>
      </c>
      <c r="B26" s="65">
        <v>1600700031</v>
      </c>
      <c r="C26" s="66" t="s">
        <v>29</v>
      </c>
      <c r="D26" s="64" t="s">
        <v>47</v>
      </c>
      <c r="E26" s="67">
        <v>9384900</v>
      </c>
      <c r="F26" s="67">
        <v>834000</v>
      </c>
      <c r="G26" s="67">
        <v>1337400</v>
      </c>
      <c r="H26" s="67">
        <v>45700</v>
      </c>
      <c r="I26" s="67">
        <v>14800</v>
      </c>
      <c r="J26" s="67">
        <v>0</v>
      </c>
      <c r="K26" s="70">
        <f t="shared" si="1"/>
        <v>11616800</v>
      </c>
    </row>
    <row r="27" spans="1:11" ht="35.1" customHeight="1" x14ac:dyDescent="0.35">
      <c r="A27" s="64">
        <v>17</v>
      </c>
      <c r="B27" s="65">
        <v>1600700032</v>
      </c>
      <c r="C27" s="66" t="s">
        <v>29</v>
      </c>
      <c r="D27" s="64" t="s">
        <v>48</v>
      </c>
      <c r="E27" s="67">
        <v>6704100</v>
      </c>
      <c r="F27" s="67">
        <v>711900</v>
      </c>
      <c r="G27" s="67">
        <v>0</v>
      </c>
      <c r="H27" s="67">
        <v>22100</v>
      </c>
      <c r="I27" s="67">
        <v>12200</v>
      </c>
      <c r="J27" s="67">
        <v>28300</v>
      </c>
      <c r="K27" s="70">
        <f t="shared" si="1"/>
        <v>7478600</v>
      </c>
    </row>
    <row r="28" spans="1:11" ht="35.1" customHeight="1" x14ac:dyDescent="0.35">
      <c r="A28" s="64">
        <v>18</v>
      </c>
      <c r="B28" s="65">
        <v>1600700033</v>
      </c>
      <c r="C28" s="66" t="s">
        <v>29</v>
      </c>
      <c r="D28" s="64" t="s">
        <v>49</v>
      </c>
      <c r="E28" s="67"/>
      <c r="F28" s="67">
        <v>435300</v>
      </c>
      <c r="G28" s="67">
        <v>675500</v>
      </c>
      <c r="H28" s="67">
        <v>11100</v>
      </c>
      <c r="I28" s="67">
        <v>10300</v>
      </c>
      <c r="J28" s="67">
        <v>8200</v>
      </c>
      <c r="K28" s="70">
        <f t="shared" si="1"/>
        <v>1140400</v>
      </c>
    </row>
    <row r="29" spans="1:11" ht="35.1" customHeight="1" x14ac:dyDescent="0.35">
      <c r="A29" s="64">
        <v>19</v>
      </c>
      <c r="B29" s="65">
        <v>1600700034</v>
      </c>
      <c r="C29" s="66" t="s">
        <v>29</v>
      </c>
      <c r="D29" s="71" t="s">
        <v>50</v>
      </c>
      <c r="E29" s="72">
        <v>7522800</v>
      </c>
      <c r="F29" s="72">
        <v>949700</v>
      </c>
      <c r="G29" s="72">
        <v>1188800</v>
      </c>
      <c r="H29" s="72">
        <v>13300</v>
      </c>
      <c r="I29" s="72">
        <v>22100</v>
      </c>
      <c r="J29" s="72">
        <v>20300</v>
      </c>
      <c r="K29" s="70">
        <f t="shared" si="1"/>
        <v>9717000</v>
      </c>
    </row>
    <row r="30" spans="1:11" ht="35.1" customHeight="1" x14ac:dyDescent="0.35">
      <c r="A30" s="64">
        <v>20</v>
      </c>
      <c r="B30" s="65">
        <v>1600700035</v>
      </c>
      <c r="C30" s="66" t="s">
        <v>29</v>
      </c>
      <c r="D30" s="64" t="s">
        <v>51</v>
      </c>
      <c r="E30" s="67">
        <v>3799600</v>
      </c>
      <c r="F30" s="67">
        <v>565100</v>
      </c>
      <c r="G30" s="67">
        <v>419100</v>
      </c>
      <c r="H30" s="67">
        <v>15300</v>
      </c>
      <c r="I30" s="67">
        <v>5400</v>
      </c>
      <c r="J30" s="67">
        <v>5100</v>
      </c>
      <c r="K30" s="70">
        <f t="shared" si="1"/>
        <v>4809600</v>
      </c>
    </row>
    <row r="31" spans="1:11" ht="35.1" customHeight="1" x14ac:dyDescent="0.35">
      <c r="A31" s="64">
        <v>21</v>
      </c>
      <c r="B31" s="65">
        <v>1600700036</v>
      </c>
      <c r="C31" s="66" t="s">
        <v>29</v>
      </c>
      <c r="D31" s="64" t="s">
        <v>52</v>
      </c>
      <c r="E31" s="67">
        <v>5399600</v>
      </c>
      <c r="F31" s="67">
        <v>1173100</v>
      </c>
      <c r="G31" s="67">
        <v>677600</v>
      </c>
      <c r="H31" s="67">
        <v>20400</v>
      </c>
      <c r="I31" s="67">
        <v>5400</v>
      </c>
      <c r="J31" s="67">
        <v>0</v>
      </c>
      <c r="K31" s="70">
        <f t="shared" si="1"/>
        <v>7276100</v>
      </c>
    </row>
    <row r="32" spans="1:11" ht="35.1" customHeight="1" x14ac:dyDescent="0.35">
      <c r="A32" s="64">
        <v>22</v>
      </c>
      <c r="B32" s="65">
        <v>1600700037</v>
      </c>
      <c r="C32" s="66" t="s">
        <v>29</v>
      </c>
      <c r="D32" s="64" t="s">
        <v>53</v>
      </c>
      <c r="E32" s="67">
        <v>7268400</v>
      </c>
      <c r="F32" s="67">
        <v>2461300</v>
      </c>
      <c r="G32" s="67">
        <v>2756600</v>
      </c>
      <c r="H32" s="67">
        <v>19100</v>
      </c>
      <c r="I32" s="67">
        <v>4600</v>
      </c>
      <c r="J32" s="67">
        <v>0</v>
      </c>
      <c r="K32" s="70">
        <f t="shared" si="1"/>
        <v>12510000</v>
      </c>
    </row>
    <row r="33" spans="1:11" ht="35.1" customHeight="1" x14ac:dyDescent="0.35">
      <c r="A33" s="64">
        <v>23</v>
      </c>
      <c r="B33" s="65">
        <v>1600700038</v>
      </c>
      <c r="C33" s="66" t="s">
        <v>29</v>
      </c>
      <c r="D33" s="64" t="s">
        <v>54</v>
      </c>
      <c r="E33" s="67">
        <v>1383800</v>
      </c>
      <c r="F33" s="67">
        <v>348900</v>
      </c>
      <c r="G33" s="67">
        <v>239700</v>
      </c>
      <c r="H33" s="67">
        <v>10800</v>
      </c>
      <c r="I33" s="67">
        <v>7700</v>
      </c>
      <c r="J33" s="67">
        <v>7200</v>
      </c>
      <c r="K33" s="70">
        <f t="shared" si="1"/>
        <v>1998100</v>
      </c>
    </row>
    <row r="34" spans="1:11" ht="35.1" customHeight="1" x14ac:dyDescent="0.35">
      <c r="A34" s="64">
        <v>24</v>
      </c>
      <c r="B34" s="73">
        <v>1600700039</v>
      </c>
      <c r="C34" s="66" t="s">
        <v>29</v>
      </c>
      <c r="D34" s="64" t="s">
        <v>55</v>
      </c>
      <c r="E34" s="67">
        <v>2351100</v>
      </c>
      <c r="F34" s="67">
        <v>135100</v>
      </c>
      <c r="G34" s="67">
        <v>120200</v>
      </c>
      <c r="H34" s="67">
        <v>1100</v>
      </c>
      <c r="I34" s="67">
        <v>3900</v>
      </c>
      <c r="J34" s="67">
        <v>0</v>
      </c>
      <c r="K34" s="70">
        <f t="shared" si="1"/>
        <v>2611400</v>
      </c>
    </row>
    <row r="35" spans="1:11" ht="35.1" customHeight="1" x14ac:dyDescent="0.35">
      <c r="A35" s="64">
        <v>25</v>
      </c>
      <c r="B35" s="65">
        <v>1600700040</v>
      </c>
      <c r="C35" s="66" t="s">
        <v>29</v>
      </c>
      <c r="D35" s="64" t="s">
        <v>56</v>
      </c>
      <c r="E35" s="67">
        <v>6770200</v>
      </c>
      <c r="F35" s="67">
        <v>1170500</v>
      </c>
      <c r="G35" s="67">
        <v>715600</v>
      </c>
      <c r="H35" s="67">
        <v>8700</v>
      </c>
      <c r="I35" s="67">
        <v>0</v>
      </c>
      <c r="J35" s="67">
        <v>1600</v>
      </c>
      <c r="K35" s="70">
        <f t="shared" si="1"/>
        <v>8666600</v>
      </c>
    </row>
    <row r="36" spans="1:11" ht="35.1" customHeight="1" x14ac:dyDescent="0.35">
      <c r="A36" s="64">
        <v>26</v>
      </c>
      <c r="B36" s="73">
        <v>1600700041</v>
      </c>
      <c r="C36" s="66" t="s">
        <v>29</v>
      </c>
      <c r="D36" s="64" t="s">
        <v>57</v>
      </c>
      <c r="E36" s="67">
        <v>2980400</v>
      </c>
      <c r="F36" s="67">
        <f>190600+4825</f>
        <v>195425</v>
      </c>
      <c r="G36" s="67">
        <v>0</v>
      </c>
      <c r="H36" s="67">
        <v>12200</v>
      </c>
      <c r="I36" s="67">
        <v>12100</v>
      </c>
      <c r="J36" s="67">
        <v>12100</v>
      </c>
      <c r="K36" s="70">
        <f t="shared" si="1"/>
        <v>3212225</v>
      </c>
    </row>
    <row r="37" spans="1:11" ht="35.1" customHeight="1" x14ac:dyDescent="0.35">
      <c r="A37" s="64">
        <v>27</v>
      </c>
      <c r="B37" s="73">
        <v>1600700042</v>
      </c>
      <c r="C37" s="66" t="s">
        <v>29</v>
      </c>
      <c r="D37" s="64" t="s">
        <v>58</v>
      </c>
      <c r="E37" s="67">
        <v>5725900</v>
      </c>
      <c r="F37" s="67">
        <v>1001700</v>
      </c>
      <c r="G37" s="67">
        <v>0</v>
      </c>
      <c r="H37" s="67">
        <v>39100</v>
      </c>
      <c r="I37" s="67">
        <v>8400</v>
      </c>
      <c r="J37" s="67">
        <v>0</v>
      </c>
      <c r="K37" s="70">
        <f t="shared" si="1"/>
        <v>6775100</v>
      </c>
    </row>
    <row r="38" spans="1:11" ht="35.1" customHeight="1" x14ac:dyDescent="0.35">
      <c r="A38" s="64">
        <v>28</v>
      </c>
      <c r="B38" s="65">
        <v>1600700043</v>
      </c>
      <c r="C38" s="66" t="s">
        <v>29</v>
      </c>
      <c r="D38" s="64" t="s">
        <v>59</v>
      </c>
      <c r="E38" s="67">
        <v>8696100</v>
      </c>
      <c r="F38" s="67">
        <v>1624500</v>
      </c>
      <c r="G38" s="67">
        <v>1059400</v>
      </c>
      <c r="H38" s="67">
        <v>31000</v>
      </c>
      <c r="I38" s="67">
        <v>10700</v>
      </c>
      <c r="J38" s="67">
        <v>0</v>
      </c>
      <c r="K38" s="70">
        <f t="shared" si="1"/>
        <v>11421700</v>
      </c>
    </row>
    <row r="39" spans="1:11" ht="35.1" customHeight="1" x14ac:dyDescent="0.35">
      <c r="A39" s="64">
        <v>29</v>
      </c>
      <c r="B39" s="65">
        <v>1600700044</v>
      </c>
      <c r="C39" s="66" t="s">
        <v>29</v>
      </c>
      <c r="D39" s="64" t="s">
        <v>60</v>
      </c>
      <c r="E39" s="67">
        <v>2811000</v>
      </c>
      <c r="F39" s="67">
        <v>333900</v>
      </c>
      <c r="G39" s="67">
        <v>851700</v>
      </c>
      <c r="H39" s="67">
        <v>9300</v>
      </c>
      <c r="I39" s="67">
        <v>8000</v>
      </c>
      <c r="J39" s="67">
        <v>1400</v>
      </c>
      <c r="K39" s="70">
        <f t="shared" si="1"/>
        <v>4015300</v>
      </c>
    </row>
    <row r="40" spans="1:11" ht="35.1" customHeight="1" x14ac:dyDescent="0.35">
      <c r="A40" s="64">
        <v>30</v>
      </c>
      <c r="B40" s="65">
        <v>1600700045</v>
      </c>
      <c r="C40" s="74" t="s">
        <v>29</v>
      </c>
      <c r="D40" s="75" t="s">
        <v>61</v>
      </c>
      <c r="E40" s="76">
        <v>2695500</v>
      </c>
      <c r="F40" s="76">
        <f>234700+8421</f>
        <v>243121</v>
      </c>
      <c r="G40" s="76">
        <f>308100+19644</f>
        <v>327744</v>
      </c>
      <c r="H40" s="76">
        <v>18700</v>
      </c>
      <c r="I40" s="76">
        <v>3400</v>
      </c>
      <c r="J40" s="76">
        <v>0</v>
      </c>
      <c r="K40" s="70">
        <f t="shared" si="1"/>
        <v>3288465</v>
      </c>
    </row>
    <row r="41" spans="1:11" ht="35.1" customHeight="1" x14ac:dyDescent="0.35">
      <c r="A41" s="64">
        <v>31</v>
      </c>
      <c r="B41" s="65">
        <v>1600700046</v>
      </c>
      <c r="C41" s="66" t="s">
        <v>29</v>
      </c>
      <c r="D41" s="64" t="s">
        <v>62</v>
      </c>
      <c r="E41" s="67">
        <v>5008000</v>
      </c>
      <c r="F41" s="67">
        <v>670500</v>
      </c>
      <c r="G41" s="67">
        <v>2124200</v>
      </c>
      <c r="H41" s="67">
        <v>15900</v>
      </c>
      <c r="I41" s="67">
        <v>25700</v>
      </c>
      <c r="J41" s="67">
        <v>15400</v>
      </c>
      <c r="K41" s="70">
        <f t="shared" si="1"/>
        <v>7859700</v>
      </c>
    </row>
    <row r="42" spans="1:11" ht="35.1" customHeight="1" x14ac:dyDescent="0.35">
      <c r="A42" s="64">
        <v>32</v>
      </c>
      <c r="B42" s="65">
        <v>1600700047</v>
      </c>
      <c r="C42" s="66" t="s">
        <v>29</v>
      </c>
      <c r="D42" s="64" t="s">
        <v>63</v>
      </c>
      <c r="E42" s="67">
        <v>6046300</v>
      </c>
      <c r="F42" s="67">
        <v>1196000</v>
      </c>
      <c r="G42" s="67">
        <v>1753800</v>
      </c>
      <c r="H42" s="67">
        <v>11700</v>
      </c>
      <c r="I42" s="67">
        <v>14000</v>
      </c>
      <c r="J42" s="67">
        <v>0</v>
      </c>
      <c r="K42" s="70">
        <f t="shared" si="1"/>
        <v>9021800</v>
      </c>
    </row>
    <row r="43" spans="1:11" ht="35.1" customHeight="1" x14ac:dyDescent="0.35">
      <c r="A43" s="64">
        <v>33</v>
      </c>
      <c r="B43" s="65">
        <v>1600700048</v>
      </c>
      <c r="C43" s="66" t="s">
        <v>29</v>
      </c>
      <c r="D43" s="64" t="s">
        <v>64</v>
      </c>
      <c r="E43" s="67">
        <v>4209900</v>
      </c>
      <c r="F43" s="67">
        <v>498000</v>
      </c>
      <c r="G43" s="67">
        <v>923000</v>
      </c>
      <c r="H43" s="67">
        <v>10900</v>
      </c>
      <c r="I43" s="67">
        <v>16600</v>
      </c>
      <c r="J43" s="67">
        <v>3400</v>
      </c>
      <c r="K43" s="70">
        <f t="shared" si="1"/>
        <v>5661800</v>
      </c>
    </row>
    <row r="44" spans="1:11" ht="35.1" customHeight="1" x14ac:dyDescent="0.35">
      <c r="A44" s="64">
        <v>34</v>
      </c>
      <c r="B44" s="65">
        <v>1600700049</v>
      </c>
      <c r="C44" s="66" t="s">
        <v>29</v>
      </c>
      <c r="D44" s="64" t="s">
        <v>65</v>
      </c>
      <c r="E44" s="67">
        <v>5763400</v>
      </c>
      <c r="F44" s="67">
        <v>341300</v>
      </c>
      <c r="G44" s="67">
        <v>1199100</v>
      </c>
      <c r="H44" s="67">
        <v>8800</v>
      </c>
      <c r="I44" s="67">
        <v>11100</v>
      </c>
      <c r="J44" s="67">
        <v>3400</v>
      </c>
      <c r="K44" s="70">
        <f t="shared" si="1"/>
        <v>7327100</v>
      </c>
    </row>
    <row r="45" spans="1:11" ht="35.1" customHeight="1" x14ac:dyDescent="0.35">
      <c r="A45" s="64">
        <v>35</v>
      </c>
      <c r="B45" s="73">
        <v>1600700050</v>
      </c>
      <c r="C45" s="66" t="s">
        <v>29</v>
      </c>
      <c r="D45" s="64" t="s">
        <v>66</v>
      </c>
      <c r="E45" s="67">
        <v>8316300</v>
      </c>
      <c r="F45" s="67">
        <v>608200</v>
      </c>
      <c r="G45" s="67">
        <v>1212200</v>
      </c>
      <c r="H45" s="67">
        <v>6100</v>
      </c>
      <c r="I45" s="67">
        <v>5500</v>
      </c>
      <c r="J45" s="67">
        <v>7300</v>
      </c>
      <c r="K45" s="70">
        <f t="shared" si="1"/>
        <v>10155600</v>
      </c>
    </row>
    <row r="46" spans="1:11" ht="35.1" customHeight="1" x14ac:dyDescent="0.35">
      <c r="A46" s="64">
        <v>36</v>
      </c>
      <c r="B46" s="65">
        <v>1600700052</v>
      </c>
      <c r="C46" s="66" t="s">
        <v>35</v>
      </c>
      <c r="D46" s="71" t="s">
        <v>42</v>
      </c>
      <c r="E46" s="72">
        <v>2489600</v>
      </c>
      <c r="F46" s="72">
        <v>239900</v>
      </c>
      <c r="G46" s="72">
        <v>342800</v>
      </c>
      <c r="H46" s="72">
        <v>6400</v>
      </c>
      <c r="I46" s="72">
        <v>7200</v>
      </c>
      <c r="J46" s="72">
        <v>5400</v>
      </c>
      <c r="K46" s="70">
        <f t="shared" si="1"/>
        <v>3091300</v>
      </c>
    </row>
    <row r="47" spans="1:11" ht="35.1" customHeight="1" x14ac:dyDescent="0.35">
      <c r="A47" s="64">
        <v>37</v>
      </c>
      <c r="B47" s="65">
        <v>1600700053</v>
      </c>
      <c r="C47" s="66" t="s">
        <v>37</v>
      </c>
      <c r="D47" s="64" t="s">
        <v>49</v>
      </c>
      <c r="E47" s="67">
        <v>2492100</v>
      </c>
      <c r="F47" s="67">
        <v>220900</v>
      </c>
      <c r="G47" s="67">
        <v>0</v>
      </c>
      <c r="H47" s="67">
        <v>7100</v>
      </c>
      <c r="I47" s="67">
        <v>15000</v>
      </c>
      <c r="J47" s="67">
        <v>3000</v>
      </c>
      <c r="K47" s="70">
        <f t="shared" si="1"/>
        <v>2738100</v>
      </c>
    </row>
    <row r="48" spans="1:11" ht="35.1" customHeight="1" x14ac:dyDescent="0.35">
      <c r="A48" s="64">
        <v>38</v>
      </c>
      <c r="B48" s="65">
        <v>1600700054</v>
      </c>
      <c r="C48" s="66" t="s">
        <v>35</v>
      </c>
      <c r="D48" s="64" t="s">
        <v>67</v>
      </c>
      <c r="E48" s="67">
        <v>2851000</v>
      </c>
      <c r="F48" s="67">
        <v>747900</v>
      </c>
      <c r="G48" s="67">
        <v>673200</v>
      </c>
      <c r="H48" s="67">
        <v>14300</v>
      </c>
      <c r="I48" s="67">
        <v>10300</v>
      </c>
      <c r="J48" s="67">
        <v>0</v>
      </c>
      <c r="K48" s="70">
        <f t="shared" si="1"/>
        <v>4296700</v>
      </c>
    </row>
    <row r="49" spans="1:11" ht="35.1" customHeight="1" x14ac:dyDescent="0.35">
      <c r="A49" s="64">
        <v>39</v>
      </c>
      <c r="B49" s="65">
        <v>1600700055</v>
      </c>
      <c r="C49" s="66" t="s">
        <v>35</v>
      </c>
      <c r="D49" s="64" t="s">
        <v>54</v>
      </c>
      <c r="E49" s="67">
        <v>1529200</v>
      </c>
      <c r="F49" s="67">
        <v>234900</v>
      </c>
      <c r="G49" s="67">
        <v>29600</v>
      </c>
      <c r="H49" s="67">
        <v>8000</v>
      </c>
      <c r="I49" s="67">
        <v>1500</v>
      </c>
      <c r="J49" s="67">
        <v>2600</v>
      </c>
      <c r="K49" s="70">
        <f t="shared" si="1"/>
        <v>1805800</v>
      </c>
    </row>
    <row r="50" spans="1:11" ht="35.1" customHeight="1" x14ac:dyDescent="0.35">
      <c r="A50" s="64">
        <v>40</v>
      </c>
      <c r="B50" s="65">
        <v>1600700056</v>
      </c>
      <c r="C50" s="66" t="s">
        <v>35</v>
      </c>
      <c r="D50" s="64" t="s">
        <v>68</v>
      </c>
      <c r="E50" s="67">
        <v>1248100</v>
      </c>
      <c r="F50" s="67">
        <v>259700</v>
      </c>
      <c r="G50" s="67">
        <v>335700</v>
      </c>
      <c r="H50" s="67">
        <v>4700</v>
      </c>
      <c r="I50" s="67">
        <v>1500</v>
      </c>
      <c r="J50" s="67">
        <v>3100</v>
      </c>
      <c r="K50" s="70">
        <f t="shared" si="1"/>
        <v>1852800</v>
      </c>
    </row>
    <row r="51" spans="1:11" ht="35.1" customHeight="1" x14ac:dyDescent="0.35">
      <c r="A51" s="64">
        <v>41</v>
      </c>
      <c r="B51" s="65">
        <v>1600700057</v>
      </c>
      <c r="C51" s="66" t="s">
        <v>35</v>
      </c>
      <c r="D51" s="64" t="s">
        <v>61</v>
      </c>
      <c r="E51" s="67">
        <v>1458400</v>
      </c>
      <c r="F51" s="67">
        <v>88600</v>
      </c>
      <c r="G51" s="67">
        <v>308600</v>
      </c>
      <c r="H51" s="67">
        <v>6600</v>
      </c>
      <c r="I51" s="67">
        <v>2400</v>
      </c>
      <c r="J51" s="67">
        <v>2600</v>
      </c>
      <c r="K51" s="70">
        <f t="shared" si="1"/>
        <v>1867200</v>
      </c>
    </row>
    <row r="52" spans="1:11" ht="35.1" customHeight="1" x14ac:dyDescent="0.35">
      <c r="A52" s="64">
        <v>42</v>
      </c>
      <c r="B52" s="73">
        <v>1600700058</v>
      </c>
      <c r="C52" s="66" t="s">
        <v>35</v>
      </c>
      <c r="D52" s="71" t="s">
        <v>62</v>
      </c>
      <c r="E52" s="72">
        <v>4586300</v>
      </c>
      <c r="F52" s="72">
        <v>569200</v>
      </c>
      <c r="G52" s="72">
        <v>865800</v>
      </c>
      <c r="H52" s="72">
        <v>18200</v>
      </c>
      <c r="I52" s="72">
        <v>8800</v>
      </c>
      <c r="J52" s="72">
        <v>13800</v>
      </c>
      <c r="K52" s="70">
        <f t="shared" si="1"/>
        <v>6062100</v>
      </c>
    </row>
    <row r="53" spans="1:11" ht="35.1" customHeight="1" x14ac:dyDescent="0.35">
      <c r="A53" s="64">
        <v>43</v>
      </c>
      <c r="B53" s="65">
        <v>1600700059</v>
      </c>
      <c r="C53" s="66" t="s">
        <v>38</v>
      </c>
      <c r="D53" s="64" t="s">
        <v>69</v>
      </c>
      <c r="E53" s="67">
        <v>4330100</v>
      </c>
      <c r="F53" s="67">
        <v>1172300</v>
      </c>
      <c r="G53" s="67">
        <v>38700</v>
      </c>
      <c r="H53" s="67">
        <v>11400</v>
      </c>
      <c r="I53" s="67">
        <v>8700</v>
      </c>
      <c r="J53" s="67">
        <v>4500</v>
      </c>
      <c r="K53" s="70">
        <f t="shared" si="1"/>
        <v>5565700</v>
      </c>
    </row>
    <row r="54" spans="1:11" ht="35.1" customHeight="1" x14ac:dyDescent="0.35">
      <c r="A54" s="64">
        <v>44</v>
      </c>
      <c r="B54" s="65">
        <v>1600700061</v>
      </c>
      <c r="C54" s="77" t="s">
        <v>70</v>
      </c>
      <c r="D54" s="64" t="s">
        <v>71</v>
      </c>
      <c r="E54" s="64">
        <v>575700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70">
        <f t="shared" si="1"/>
        <v>575700</v>
      </c>
    </row>
    <row r="55" spans="1:11" ht="35.1" customHeight="1" x14ac:dyDescent="0.35">
      <c r="A55" s="64">
        <v>45</v>
      </c>
      <c r="B55" s="73">
        <v>1600700062</v>
      </c>
      <c r="C55" s="66" t="s">
        <v>70</v>
      </c>
      <c r="D55" s="64" t="s">
        <v>72</v>
      </c>
      <c r="E55" s="67">
        <v>154200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70">
        <f t="shared" si="1"/>
        <v>154200</v>
      </c>
    </row>
    <row r="56" spans="1:11" ht="35.1" customHeight="1" x14ac:dyDescent="0.35">
      <c r="A56" s="64">
        <v>46</v>
      </c>
      <c r="B56" s="65">
        <v>1600700063</v>
      </c>
      <c r="C56" s="66" t="s">
        <v>70</v>
      </c>
      <c r="D56" s="64" t="s">
        <v>73</v>
      </c>
      <c r="E56" s="67">
        <v>440800</v>
      </c>
      <c r="F56" s="67">
        <v>126200</v>
      </c>
      <c r="G56" s="67">
        <v>0</v>
      </c>
      <c r="H56" s="67">
        <v>4100</v>
      </c>
      <c r="I56" s="67">
        <v>4000</v>
      </c>
      <c r="J56" s="67">
        <v>4000</v>
      </c>
      <c r="K56" s="70">
        <f t="shared" si="1"/>
        <v>579100</v>
      </c>
    </row>
    <row r="57" spans="1:11" ht="35.1" customHeight="1" x14ac:dyDescent="0.35">
      <c r="A57" s="64">
        <v>47</v>
      </c>
      <c r="B57" s="65">
        <v>1600700064</v>
      </c>
      <c r="C57" s="66" t="s">
        <v>70</v>
      </c>
      <c r="D57" s="64" t="s">
        <v>74</v>
      </c>
      <c r="E57" s="67">
        <v>363700</v>
      </c>
      <c r="F57" s="67">
        <v>96800</v>
      </c>
      <c r="G57" s="67">
        <v>16900</v>
      </c>
      <c r="H57" s="67">
        <v>3300</v>
      </c>
      <c r="I57" s="67">
        <v>2800</v>
      </c>
      <c r="J57" s="67">
        <v>7900</v>
      </c>
      <c r="K57" s="70">
        <f t="shared" si="1"/>
        <v>491400</v>
      </c>
    </row>
    <row r="58" spans="1:11" ht="35.1" customHeight="1" x14ac:dyDescent="0.35">
      <c r="A58" s="64">
        <v>48</v>
      </c>
      <c r="B58" s="65">
        <v>1600700065</v>
      </c>
      <c r="C58" s="66" t="s">
        <v>70</v>
      </c>
      <c r="D58" s="64" t="s">
        <v>75</v>
      </c>
      <c r="E58" s="67">
        <v>384400</v>
      </c>
      <c r="F58" s="67">
        <v>97800</v>
      </c>
      <c r="G58" s="67">
        <v>137900</v>
      </c>
      <c r="H58" s="67">
        <v>7100</v>
      </c>
      <c r="I58" s="67">
        <v>5100</v>
      </c>
      <c r="J58" s="67">
        <v>0</v>
      </c>
      <c r="K58" s="70">
        <f t="shared" si="1"/>
        <v>632300</v>
      </c>
    </row>
    <row r="59" spans="1:11" ht="35.1" customHeight="1" x14ac:dyDescent="0.35">
      <c r="A59" s="64">
        <v>49</v>
      </c>
      <c r="B59" s="65">
        <v>1600700066</v>
      </c>
      <c r="C59" s="66" t="s">
        <v>76</v>
      </c>
      <c r="D59" s="64" t="s">
        <v>36</v>
      </c>
      <c r="E59" s="67">
        <v>6560200</v>
      </c>
      <c r="F59" s="67">
        <v>760900</v>
      </c>
      <c r="G59" s="67">
        <v>557500</v>
      </c>
      <c r="H59" s="67">
        <v>11500</v>
      </c>
      <c r="I59" s="67">
        <v>0</v>
      </c>
      <c r="J59" s="67">
        <v>1400</v>
      </c>
      <c r="K59" s="70">
        <f t="shared" si="1"/>
        <v>7891500</v>
      </c>
    </row>
    <row r="60" spans="1:11" ht="35.1" customHeight="1" x14ac:dyDescent="0.35">
      <c r="A60" s="64">
        <v>50</v>
      </c>
      <c r="B60" s="65">
        <v>1600700068</v>
      </c>
      <c r="C60" s="66" t="s">
        <v>76</v>
      </c>
      <c r="D60" s="64" t="s">
        <v>50</v>
      </c>
      <c r="E60" s="67">
        <v>2311000</v>
      </c>
      <c r="F60" s="67">
        <v>120100</v>
      </c>
      <c r="G60" s="67">
        <v>0</v>
      </c>
      <c r="H60" s="67">
        <v>8400</v>
      </c>
      <c r="I60" s="67">
        <v>3800</v>
      </c>
      <c r="J60" s="67">
        <v>20800</v>
      </c>
      <c r="K60" s="70">
        <f t="shared" si="1"/>
        <v>2464100</v>
      </c>
    </row>
    <row r="61" spans="1:11" ht="35.1" customHeight="1" x14ac:dyDescent="0.35">
      <c r="A61" s="64">
        <v>51</v>
      </c>
      <c r="B61" s="65">
        <v>1600700069</v>
      </c>
      <c r="C61" s="66" t="s">
        <v>76</v>
      </c>
      <c r="D61" s="64" t="s">
        <v>54</v>
      </c>
      <c r="E61" s="67">
        <v>1449900</v>
      </c>
      <c r="F61" s="67">
        <v>172600</v>
      </c>
      <c r="G61" s="67">
        <v>116600</v>
      </c>
      <c r="H61" s="67">
        <v>11500</v>
      </c>
      <c r="I61" s="67">
        <v>5700</v>
      </c>
      <c r="J61" s="67">
        <v>0</v>
      </c>
      <c r="K61" s="70">
        <f t="shared" si="1"/>
        <v>1756300</v>
      </c>
    </row>
    <row r="62" spans="1:11" ht="35.1" customHeight="1" x14ac:dyDescent="0.35">
      <c r="A62" s="64">
        <v>52</v>
      </c>
      <c r="B62" s="65">
        <v>1600700070</v>
      </c>
      <c r="C62" s="66" t="s">
        <v>37</v>
      </c>
      <c r="D62" s="71" t="s">
        <v>46</v>
      </c>
      <c r="E62" s="72"/>
      <c r="F62" s="72">
        <v>59200</v>
      </c>
      <c r="G62" s="72">
        <v>188000</v>
      </c>
      <c r="H62" s="72">
        <v>8400</v>
      </c>
      <c r="I62" s="72">
        <v>14800</v>
      </c>
      <c r="J62" s="72">
        <v>0</v>
      </c>
      <c r="K62" s="70">
        <f t="shared" si="1"/>
        <v>270400</v>
      </c>
    </row>
    <row r="63" spans="1:11" ht="35.1" customHeight="1" x14ac:dyDescent="0.35">
      <c r="A63" s="64">
        <v>53</v>
      </c>
      <c r="B63" s="65">
        <v>1600700071</v>
      </c>
      <c r="C63" s="66" t="s">
        <v>37</v>
      </c>
      <c r="D63" s="64" t="s">
        <v>47</v>
      </c>
      <c r="E63" s="67">
        <v>2511900</v>
      </c>
      <c r="F63" s="67">
        <v>720200</v>
      </c>
      <c r="G63" s="67">
        <v>752100</v>
      </c>
      <c r="H63" s="67">
        <v>27600</v>
      </c>
      <c r="I63" s="67">
        <v>20200</v>
      </c>
      <c r="J63" s="67">
        <v>5200</v>
      </c>
      <c r="K63" s="70">
        <f t="shared" si="1"/>
        <v>4037200</v>
      </c>
    </row>
    <row r="64" spans="1:11" ht="35.1" customHeight="1" x14ac:dyDescent="0.35">
      <c r="A64" s="64">
        <v>54</v>
      </c>
      <c r="B64" s="73">
        <v>1600700072</v>
      </c>
      <c r="C64" s="66" t="s">
        <v>37</v>
      </c>
      <c r="D64" s="71" t="s">
        <v>62</v>
      </c>
      <c r="E64" s="72">
        <v>1222300</v>
      </c>
      <c r="F64" s="72">
        <v>149100</v>
      </c>
      <c r="G64" s="72">
        <v>272600</v>
      </c>
      <c r="H64" s="72">
        <v>10700</v>
      </c>
      <c r="I64" s="72">
        <v>6300</v>
      </c>
      <c r="J64" s="72">
        <v>3200</v>
      </c>
      <c r="K64" s="70">
        <f t="shared" si="1"/>
        <v>1664200</v>
      </c>
    </row>
    <row r="65" spans="1:11" ht="35.1" customHeight="1" x14ac:dyDescent="0.35">
      <c r="A65" s="64">
        <v>55</v>
      </c>
      <c r="B65" s="65">
        <v>1600700074</v>
      </c>
      <c r="C65" s="66" t="s">
        <v>77</v>
      </c>
      <c r="D65" s="64" t="s">
        <v>78</v>
      </c>
      <c r="E65" s="67">
        <v>23600</v>
      </c>
      <c r="F65" s="67">
        <v>0</v>
      </c>
      <c r="G65" s="67">
        <v>0</v>
      </c>
      <c r="H65" s="67">
        <v>0</v>
      </c>
      <c r="I65" s="67">
        <v>0</v>
      </c>
      <c r="J65" s="67">
        <v>1400</v>
      </c>
      <c r="K65" s="70">
        <f t="shared" si="1"/>
        <v>25000</v>
      </c>
    </row>
    <row r="66" spans="1:11" ht="35.1" customHeight="1" x14ac:dyDescent="0.35">
      <c r="A66" s="64">
        <v>56</v>
      </c>
      <c r="B66" s="65">
        <v>1600700075</v>
      </c>
      <c r="C66" s="66" t="s">
        <v>77</v>
      </c>
      <c r="D66" s="78" t="s">
        <v>79</v>
      </c>
      <c r="E66" s="79">
        <v>206800</v>
      </c>
      <c r="F66" s="79">
        <v>86900</v>
      </c>
      <c r="G66" s="79">
        <v>136800</v>
      </c>
      <c r="H66" s="79">
        <v>8300</v>
      </c>
      <c r="I66" s="79">
        <v>10700</v>
      </c>
      <c r="J66" s="79">
        <v>4400</v>
      </c>
      <c r="K66" s="70">
        <f t="shared" si="1"/>
        <v>453900</v>
      </c>
    </row>
    <row r="67" spans="1:11" ht="35.1" customHeight="1" x14ac:dyDescent="0.35">
      <c r="A67" s="64">
        <v>57</v>
      </c>
      <c r="B67" s="65">
        <v>1600700076</v>
      </c>
      <c r="C67" s="66" t="s">
        <v>29</v>
      </c>
      <c r="D67" s="64" t="s">
        <v>80</v>
      </c>
      <c r="E67" s="67">
        <v>2860800</v>
      </c>
      <c r="F67" s="67">
        <v>750800</v>
      </c>
      <c r="G67" s="67">
        <v>0</v>
      </c>
      <c r="H67" s="67">
        <v>27600</v>
      </c>
      <c r="I67" s="67">
        <v>8500</v>
      </c>
      <c r="J67" s="67">
        <v>0</v>
      </c>
      <c r="K67" s="70">
        <f t="shared" si="1"/>
        <v>3647700</v>
      </c>
    </row>
    <row r="68" spans="1:11" ht="35.1" customHeight="1" x14ac:dyDescent="0.35">
      <c r="A68" s="64">
        <v>58</v>
      </c>
      <c r="B68" s="65">
        <v>1600700077</v>
      </c>
      <c r="C68" s="66" t="s">
        <v>81</v>
      </c>
      <c r="D68" s="64" t="s">
        <v>82</v>
      </c>
      <c r="E68" s="67">
        <v>2315700</v>
      </c>
      <c r="F68" s="67">
        <v>269100</v>
      </c>
      <c r="G68" s="67">
        <v>146700</v>
      </c>
      <c r="H68" s="67">
        <v>19500</v>
      </c>
      <c r="I68" s="67">
        <v>9300</v>
      </c>
      <c r="J68" s="67">
        <v>17100</v>
      </c>
      <c r="K68" s="70">
        <f t="shared" si="1"/>
        <v>2777400</v>
      </c>
    </row>
    <row r="69" spans="1:11" ht="35.1" customHeight="1" x14ac:dyDescent="0.35">
      <c r="A69" s="64">
        <v>59</v>
      </c>
      <c r="B69" s="65">
        <v>1600700078</v>
      </c>
      <c r="C69" s="66" t="s">
        <v>81</v>
      </c>
      <c r="D69" s="64" t="s">
        <v>83</v>
      </c>
      <c r="E69" s="67">
        <v>1696800</v>
      </c>
      <c r="F69" s="67">
        <v>165400</v>
      </c>
      <c r="G69" s="67">
        <v>377300</v>
      </c>
      <c r="H69" s="67">
        <v>12800</v>
      </c>
      <c r="I69" s="67">
        <v>6900</v>
      </c>
      <c r="J69" s="67">
        <v>8000</v>
      </c>
      <c r="K69" s="70">
        <f t="shared" si="1"/>
        <v>2267200</v>
      </c>
    </row>
    <row r="70" spans="1:11" ht="35.1" customHeight="1" x14ac:dyDescent="0.35">
      <c r="A70" s="64">
        <v>60</v>
      </c>
      <c r="B70" s="65">
        <v>1600700079</v>
      </c>
      <c r="C70" s="66" t="s">
        <v>81</v>
      </c>
      <c r="D70" s="64" t="s">
        <v>84</v>
      </c>
      <c r="E70" s="67">
        <v>1501100</v>
      </c>
      <c r="F70" s="67">
        <f>184400+4691</f>
        <v>189091</v>
      </c>
      <c r="G70" s="67">
        <f>18700+8581</f>
        <v>27281</v>
      </c>
      <c r="H70" s="67">
        <v>10800</v>
      </c>
      <c r="I70" s="67">
        <v>4400</v>
      </c>
      <c r="J70" s="67">
        <v>0</v>
      </c>
      <c r="K70" s="70">
        <f t="shared" si="1"/>
        <v>1732672</v>
      </c>
    </row>
    <row r="71" spans="1:11" ht="35.1" customHeight="1" x14ac:dyDescent="0.35">
      <c r="A71" s="64">
        <v>61</v>
      </c>
      <c r="B71" s="65">
        <v>1600700080</v>
      </c>
      <c r="C71" s="66" t="s">
        <v>81</v>
      </c>
      <c r="D71" s="64" t="s">
        <v>85</v>
      </c>
      <c r="E71" s="67">
        <v>370500</v>
      </c>
      <c r="F71" s="67">
        <v>116400</v>
      </c>
      <c r="G71" s="67">
        <v>138800</v>
      </c>
      <c r="H71" s="67">
        <v>9800</v>
      </c>
      <c r="I71" s="67">
        <v>4600</v>
      </c>
      <c r="J71" s="67">
        <v>0</v>
      </c>
      <c r="K71" s="70">
        <f t="shared" si="1"/>
        <v>640100</v>
      </c>
    </row>
    <row r="72" spans="1:11" ht="35.1" customHeight="1" x14ac:dyDescent="0.35">
      <c r="A72" s="64">
        <v>62</v>
      </c>
      <c r="B72" s="65">
        <v>1600700081</v>
      </c>
      <c r="C72" s="66" t="s">
        <v>81</v>
      </c>
      <c r="D72" s="64" t="s">
        <v>86</v>
      </c>
      <c r="E72" s="67"/>
      <c r="F72" s="67">
        <v>144800</v>
      </c>
      <c r="G72" s="67">
        <v>317600</v>
      </c>
      <c r="H72" s="67">
        <v>0</v>
      </c>
      <c r="I72" s="67">
        <v>0</v>
      </c>
      <c r="J72" s="67">
        <v>2800</v>
      </c>
      <c r="K72" s="70">
        <f t="shared" si="1"/>
        <v>465200</v>
      </c>
    </row>
    <row r="73" spans="1:11" ht="35.1" customHeight="1" x14ac:dyDescent="0.35">
      <c r="A73" s="64">
        <v>63</v>
      </c>
      <c r="B73" s="65">
        <v>1600700082</v>
      </c>
      <c r="C73" s="66" t="s">
        <v>81</v>
      </c>
      <c r="D73" s="64" t="s">
        <v>87</v>
      </c>
      <c r="E73" s="67">
        <v>3115800</v>
      </c>
      <c r="F73" s="67">
        <f>372700+335</f>
        <v>373035</v>
      </c>
      <c r="G73" s="67">
        <f>199200+5535</f>
        <v>204735</v>
      </c>
      <c r="H73" s="67">
        <v>10600</v>
      </c>
      <c r="I73" s="67">
        <v>7800</v>
      </c>
      <c r="J73" s="67">
        <v>5800</v>
      </c>
      <c r="K73" s="70">
        <f t="shared" si="1"/>
        <v>3717770</v>
      </c>
    </row>
    <row r="74" spans="1:11" ht="35.1" customHeight="1" x14ac:dyDescent="0.35">
      <c r="A74" s="64">
        <v>64</v>
      </c>
      <c r="B74" s="73">
        <v>1600700083</v>
      </c>
      <c r="C74" s="66" t="s">
        <v>81</v>
      </c>
      <c r="D74" s="64" t="s">
        <v>88</v>
      </c>
      <c r="E74" s="67">
        <v>4103900</v>
      </c>
      <c r="F74" s="67">
        <v>373800</v>
      </c>
      <c r="G74" s="67">
        <v>430300</v>
      </c>
      <c r="H74" s="67">
        <v>9700</v>
      </c>
      <c r="I74" s="67">
        <v>2600</v>
      </c>
      <c r="J74" s="67">
        <v>7300</v>
      </c>
      <c r="K74" s="70">
        <f t="shared" ref="K74:K137" si="2">SUM(E74:J74)</f>
        <v>4927600</v>
      </c>
    </row>
    <row r="75" spans="1:11" ht="35.1" customHeight="1" x14ac:dyDescent="0.35">
      <c r="A75" s="64">
        <v>65</v>
      </c>
      <c r="B75" s="65">
        <v>1600700084</v>
      </c>
      <c r="C75" s="66" t="s">
        <v>81</v>
      </c>
      <c r="D75" s="64" t="s">
        <v>89</v>
      </c>
      <c r="E75" s="67">
        <v>2320600</v>
      </c>
      <c r="F75" s="67">
        <v>518900</v>
      </c>
      <c r="G75" s="67">
        <v>732500</v>
      </c>
      <c r="H75" s="67">
        <v>11000</v>
      </c>
      <c r="I75" s="67">
        <v>2200</v>
      </c>
      <c r="J75" s="67">
        <v>0</v>
      </c>
      <c r="K75" s="70">
        <f t="shared" si="2"/>
        <v>3585200</v>
      </c>
    </row>
    <row r="76" spans="1:11" ht="35.1" customHeight="1" x14ac:dyDescent="0.35">
      <c r="A76" s="64">
        <v>66</v>
      </c>
      <c r="B76" s="65">
        <v>1600700085</v>
      </c>
      <c r="C76" s="66" t="s">
        <v>81</v>
      </c>
      <c r="D76" s="64" t="s">
        <v>90</v>
      </c>
      <c r="E76" s="67">
        <v>1437500</v>
      </c>
      <c r="F76" s="67">
        <v>227000</v>
      </c>
      <c r="G76" s="67">
        <v>149000</v>
      </c>
      <c r="H76" s="67">
        <v>24800</v>
      </c>
      <c r="I76" s="67">
        <v>5600</v>
      </c>
      <c r="J76" s="67">
        <v>700</v>
      </c>
      <c r="K76" s="70">
        <f t="shared" si="2"/>
        <v>1844600</v>
      </c>
    </row>
    <row r="77" spans="1:11" ht="35.1" customHeight="1" x14ac:dyDescent="0.35">
      <c r="A77" s="64">
        <v>67</v>
      </c>
      <c r="B77" s="73">
        <v>1600700086</v>
      </c>
      <c r="C77" s="66" t="s">
        <v>81</v>
      </c>
      <c r="D77" s="64" t="s">
        <v>91</v>
      </c>
      <c r="E77" s="67"/>
      <c r="F77" s="67">
        <v>250200</v>
      </c>
      <c r="G77" s="67">
        <v>320000</v>
      </c>
      <c r="H77" s="67">
        <v>15900</v>
      </c>
      <c r="I77" s="67">
        <v>5200</v>
      </c>
      <c r="J77" s="67">
        <v>0</v>
      </c>
      <c r="K77" s="70">
        <f t="shared" si="2"/>
        <v>591300</v>
      </c>
    </row>
    <row r="78" spans="1:11" ht="35.1" customHeight="1" x14ac:dyDescent="0.35">
      <c r="A78" s="64">
        <v>68</v>
      </c>
      <c r="B78" s="65">
        <v>1600700087</v>
      </c>
      <c r="C78" s="66" t="s">
        <v>81</v>
      </c>
      <c r="D78" s="64" t="s">
        <v>92</v>
      </c>
      <c r="E78" s="67">
        <v>1906300</v>
      </c>
      <c r="F78" s="67">
        <v>254700</v>
      </c>
      <c r="G78" s="67">
        <v>284800</v>
      </c>
      <c r="H78" s="67">
        <v>8400</v>
      </c>
      <c r="I78" s="67">
        <v>11200</v>
      </c>
      <c r="J78" s="67">
        <v>3200</v>
      </c>
      <c r="K78" s="70">
        <f t="shared" si="2"/>
        <v>2468600</v>
      </c>
    </row>
    <row r="79" spans="1:11" ht="35.1" customHeight="1" x14ac:dyDescent="0.35">
      <c r="A79" s="64">
        <v>69</v>
      </c>
      <c r="B79" s="73">
        <v>1600700088</v>
      </c>
      <c r="C79" s="66" t="s">
        <v>81</v>
      </c>
      <c r="D79" s="64" t="s">
        <v>93</v>
      </c>
      <c r="E79" s="67">
        <v>1752500</v>
      </c>
      <c r="F79" s="67">
        <v>380800</v>
      </c>
      <c r="G79" s="67">
        <v>38100</v>
      </c>
      <c r="H79" s="67">
        <v>11000</v>
      </c>
      <c r="I79" s="67">
        <v>14100</v>
      </c>
      <c r="J79" s="67">
        <v>2500</v>
      </c>
      <c r="K79" s="70">
        <f t="shared" si="2"/>
        <v>2199000</v>
      </c>
    </row>
    <row r="80" spans="1:11" ht="35.1" customHeight="1" x14ac:dyDescent="0.35">
      <c r="A80" s="64">
        <v>70</v>
      </c>
      <c r="B80" s="65">
        <v>1600700089</v>
      </c>
      <c r="C80" s="66" t="s">
        <v>81</v>
      </c>
      <c r="D80" s="78" t="s">
        <v>94</v>
      </c>
      <c r="E80" s="79">
        <v>1301500</v>
      </c>
      <c r="F80" s="79">
        <v>365900</v>
      </c>
      <c r="G80" s="79">
        <v>356300</v>
      </c>
      <c r="H80" s="79">
        <v>17800</v>
      </c>
      <c r="I80" s="79">
        <v>4500</v>
      </c>
      <c r="J80" s="79">
        <v>3000</v>
      </c>
      <c r="K80" s="70">
        <f t="shared" si="2"/>
        <v>2049000</v>
      </c>
    </row>
    <row r="81" spans="1:11" ht="35.1" customHeight="1" x14ac:dyDescent="0.35">
      <c r="A81" s="64">
        <v>71</v>
      </c>
      <c r="B81" s="65">
        <v>1600700090</v>
      </c>
      <c r="C81" s="66" t="s">
        <v>29</v>
      </c>
      <c r="D81" s="64" t="s">
        <v>95</v>
      </c>
      <c r="E81" s="67">
        <v>2073000</v>
      </c>
      <c r="F81" s="67">
        <v>253100</v>
      </c>
      <c r="G81" s="67">
        <v>304400</v>
      </c>
      <c r="H81" s="67">
        <v>9300</v>
      </c>
      <c r="I81" s="67">
        <v>8900</v>
      </c>
      <c r="J81" s="67">
        <v>4000</v>
      </c>
      <c r="K81" s="70">
        <f t="shared" si="2"/>
        <v>2652700</v>
      </c>
    </row>
    <row r="82" spans="1:11" ht="35.1" customHeight="1" x14ac:dyDescent="0.35">
      <c r="A82" s="64">
        <v>72</v>
      </c>
      <c r="B82" s="65">
        <v>1600700091</v>
      </c>
      <c r="C82" s="66" t="s">
        <v>81</v>
      </c>
      <c r="D82" s="64" t="s">
        <v>96</v>
      </c>
      <c r="E82" s="67">
        <v>631600</v>
      </c>
      <c r="F82" s="67">
        <v>200500</v>
      </c>
      <c r="G82" s="67">
        <v>438900</v>
      </c>
      <c r="H82" s="67">
        <v>9300</v>
      </c>
      <c r="I82" s="67">
        <v>3400</v>
      </c>
      <c r="J82" s="67">
        <v>1300</v>
      </c>
      <c r="K82" s="70">
        <f t="shared" si="2"/>
        <v>1285000</v>
      </c>
    </row>
    <row r="83" spans="1:11" ht="35.1" customHeight="1" x14ac:dyDescent="0.35">
      <c r="A83" s="64">
        <v>73</v>
      </c>
      <c r="B83" s="73">
        <v>1600700092</v>
      </c>
      <c r="C83" s="66" t="s">
        <v>29</v>
      </c>
      <c r="D83" s="64" t="s">
        <v>97</v>
      </c>
      <c r="E83" s="67">
        <v>4527800</v>
      </c>
      <c r="F83" s="67">
        <v>232400</v>
      </c>
      <c r="G83" s="67">
        <v>0</v>
      </c>
      <c r="H83" s="67">
        <v>8900</v>
      </c>
      <c r="I83" s="67">
        <v>2500</v>
      </c>
      <c r="J83" s="67">
        <v>9600</v>
      </c>
      <c r="K83" s="70">
        <f t="shared" si="2"/>
        <v>4781200</v>
      </c>
    </row>
    <row r="84" spans="1:11" ht="35.1" customHeight="1" x14ac:dyDescent="0.35">
      <c r="A84" s="64">
        <v>74</v>
      </c>
      <c r="B84" s="65">
        <v>1600700093</v>
      </c>
      <c r="C84" s="66" t="s">
        <v>81</v>
      </c>
      <c r="D84" s="78" t="s">
        <v>98</v>
      </c>
      <c r="E84" s="79">
        <v>2115900</v>
      </c>
      <c r="F84" s="79">
        <v>210700</v>
      </c>
      <c r="G84" s="79">
        <v>257500</v>
      </c>
      <c r="H84" s="79">
        <v>6400</v>
      </c>
      <c r="I84" s="79">
        <v>1100</v>
      </c>
      <c r="J84" s="79">
        <v>5500</v>
      </c>
      <c r="K84" s="70">
        <f t="shared" si="2"/>
        <v>2597100</v>
      </c>
    </row>
    <row r="85" spans="1:11" ht="35.1" customHeight="1" x14ac:dyDescent="0.35">
      <c r="A85" s="64">
        <v>75</v>
      </c>
      <c r="B85" s="73">
        <v>1600700094</v>
      </c>
      <c r="C85" s="66" t="s">
        <v>81</v>
      </c>
      <c r="D85" s="64" t="s">
        <v>99</v>
      </c>
      <c r="E85" s="67"/>
      <c r="F85" s="67">
        <v>449900</v>
      </c>
      <c r="G85" s="67">
        <v>606700</v>
      </c>
      <c r="H85" s="67">
        <v>0</v>
      </c>
      <c r="I85" s="67">
        <v>4900</v>
      </c>
      <c r="J85" s="67">
        <v>38500</v>
      </c>
      <c r="K85" s="70">
        <f t="shared" si="2"/>
        <v>1100000</v>
      </c>
    </row>
    <row r="86" spans="1:11" ht="35.1" customHeight="1" x14ac:dyDescent="0.35">
      <c r="A86" s="64">
        <v>76</v>
      </c>
      <c r="B86" s="65">
        <v>1600700095</v>
      </c>
      <c r="C86" s="66" t="s">
        <v>81</v>
      </c>
      <c r="D86" s="64" t="s">
        <v>100</v>
      </c>
      <c r="E86" s="67">
        <v>1861800</v>
      </c>
      <c r="F86" s="67">
        <v>184900</v>
      </c>
      <c r="G86" s="67">
        <v>84200</v>
      </c>
      <c r="H86" s="67">
        <v>10300</v>
      </c>
      <c r="I86" s="67">
        <v>5600</v>
      </c>
      <c r="J86" s="67">
        <v>6600</v>
      </c>
      <c r="K86" s="70">
        <f t="shared" si="2"/>
        <v>2153400</v>
      </c>
    </row>
    <row r="87" spans="1:11" ht="35.1" customHeight="1" x14ac:dyDescent="0.35">
      <c r="A87" s="64">
        <v>77</v>
      </c>
      <c r="B87" s="65">
        <v>1600700096</v>
      </c>
      <c r="C87" s="66" t="s">
        <v>81</v>
      </c>
      <c r="D87" s="64" t="s">
        <v>101</v>
      </c>
      <c r="E87" s="67">
        <v>479500</v>
      </c>
      <c r="F87" s="67">
        <v>51800</v>
      </c>
      <c r="G87" s="67">
        <v>148500</v>
      </c>
      <c r="H87" s="67">
        <v>7500</v>
      </c>
      <c r="I87" s="67">
        <v>4600</v>
      </c>
      <c r="J87" s="67">
        <v>1400</v>
      </c>
      <c r="K87" s="70">
        <f t="shared" si="2"/>
        <v>693300</v>
      </c>
    </row>
    <row r="88" spans="1:11" ht="35.1" customHeight="1" x14ac:dyDescent="0.35">
      <c r="A88" s="64">
        <v>78</v>
      </c>
      <c r="B88" s="65">
        <v>1600700097</v>
      </c>
      <c r="C88" s="66" t="s">
        <v>81</v>
      </c>
      <c r="D88" s="64" t="s">
        <v>79</v>
      </c>
      <c r="E88" s="67">
        <v>1841000</v>
      </c>
      <c r="F88" s="67">
        <v>422800</v>
      </c>
      <c r="G88" s="67">
        <v>49100</v>
      </c>
      <c r="H88" s="67">
        <v>9000</v>
      </c>
      <c r="I88" s="67">
        <v>6900</v>
      </c>
      <c r="J88" s="67">
        <v>2600</v>
      </c>
      <c r="K88" s="70">
        <f t="shared" si="2"/>
        <v>2331400</v>
      </c>
    </row>
    <row r="89" spans="1:11" ht="35.1" customHeight="1" x14ac:dyDescent="0.35">
      <c r="A89" s="64">
        <v>79</v>
      </c>
      <c r="B89" s="65">
        <v>1600700098</v>
      </c>
      <c r="C89" s="66" t="s">
        <v>81</v>
      </c>
      <c r="D89" s="64" t="s">
        <v>102</v>
      </c>
      <c r="E89" s="67">
        <v>2717800</v>
      </c>
      <c r="F89" s="67">
        <v>275500</v>
      </c>
      <c r="G89" s="67">
        <v>585300</v>
      </c>
      <c r="H89" s="67">
        <v>9100</v>
      </c>
      <c r="I89" s="67">
        <v>5600</v>
      </c>
      <c r="J89" s="67">
        <v>1700</v>
      </c>
      <c r="K89" s="70">
        <f t="shared" si="2"/>
        <v>3595000</v>
      </c>
    </row>
    <row r="90" spans="1:11" ht="35.1" customHeight="1" x14ac:dyDescent="0.35">
      <c r="A90" s="64">
        <v>80</v>
      </c>
      <c r="B90" s="65">
        <v>1600700099</v>
      </c>
      <c r="C90" s="66" t="s">
        <v>81</v>
      </c>
      <c r="D90" s="64" t="s">
        <v>103</v>
      </c>
      <c r="E90" s="67">
        <v>1124500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70">
        <f t="shared" si="2"/>
        <v>1124500</v>
      </c>
    </row>
    <row r="91" spans="1:11" ht="35.1" customHeight="1" x14ac:dyDescent="0.35">
      <c r="A91" s="64">
        <v>81</v>
      </c>
      <c r="B91" s="73">
        <v>1600700100</v>
      </c>
      <c r="C91" s="66" t="s">
        <v>29</v>
      </c>
      <c r="D91" s="64" t="s">
        <v>104</v>
      </c>
      <c r="E91" s="67">
        <v>2954700</v>
      </c>
      <c r="F91" s="67">
        <v>426200</v>
      </c>
      <c r="G91" s="67">
        <v>257900</v>
      </c>
      <c r="H91" s="67">
        <v>5700</v>
      </c>
      <c r="I91" s="67">
        <v>3300</v>
      </c>
      <c r="J91" s="67">
        <v>16200</v>
      </c>
      <c r="K91" s="70">
        <f t="shared" si="2"/>
        <v>3664000</v>
      </c>
    </row>
    <row r="92" spans="1:11" ht="35.1" customHeight="1" x14ac:dyDescent="0.35">
      <c r="A92" s="64">
        <v>82</v>
      </c>
      <c r="B92" s="65">
        <v>1600700101</v>
      </c>
      <c r="C92" s="66" t="s">
        <v>81</v>
      </c>
      <c r="D92" s="64" t="s">
        <v>54</v>
      </c>
      <c r="E92" s="67">
        <v>3195900</v>
      </c>
      <c r="F92" s="67">
        <v>538500</v>
      </c>
      <c r="G92" s="67">
        <v>991100</v>
      </c>
      <c r="H92" s="67">
        <v>15500</v>
      </c>
      <c r="I92" s="67">
        <v>4900</v>
      </c>
      <c r="J92" s="67">
        <v>7000</v>
      </c>
      <c r="K92" s="70">
        <f t="shared" si="2"/>
        <v>4752900</v>
      </c>
    </row>
    <row r="93" spans="1:11" ht="35.1" customHeight="1" x14ac:dyDescent="0.35">
      <c r="A93" s="64">
        <v>83</v>
      </c>
      <c r="B93" s="65">
        <v>1600700102</v>
      </c>
      <c r="C93" s="66" t="s">
        <v>81</v>
      </c>
      <c r="D93" s="64" t="s">
        <v>105</v>
      </c>
      <c r="E93" s="67">
        <v>1368600</v>
      </c>
      <c r="F93" s="67">
        <v>215600</v>
      </c>
      <c r="G93" s="67">
        <v>44600</v>
      </c>
      <c r="H93" s="67">
        <v>11300</v>
      </c>
      <c r="I93" s="67">
        <v>1800</v>
      </c>
      <c r="J93" s="67">
        <v>5400</v>
      </c>
      <c r="K93" s="70">
        <f t="shared" si="2"/>
        <v>1647300</v>
      </c>
    </row>
    <row r="94" spans="1:11" ht="35.1" customHeight="1" x14ac:dyDescent="0.35">
      <c r="A94" s="64">
        <v>84</v>
      </c>
      <c r="B94" s="65">
        <v>1600700103</v>
      </c>
      <c r="C94" s="66" t="s">
        <v>81</v>
      </c>
      <c r="D94" s="64" t="s">
        <v>106</v>
      </c>
      <c r="E94" s="67">
        <v>3071300</v>
      </c>
      <c r="F94" s="67">
        <v>1228600</v>
      </c>
      <c r="G94" s="67">
        <v>1574200</v>
      </c>
      <c r="H94" s="67">
        <v>9400</v>
      </c>
      <c r="I94" s="67">
        <v>12500</v>
      </c>
      <c r="J94" s="67">
        <v>6700</v>
      </c>
      <c r="K94" s="70">
        <f t="shared" si="2"/>
        <v>5902700</v>
      </c>
    </row>
    <row r="95" spans="1:11" ht="35.1" customHeight="1" x14ac:dyDescent="0.35">
      <c r="A95" s="64">
        <v>85</v>
      </c>
      <c r="B95" s="65">
        <v>1600700104</v>
      </c>
      <c r="C95" s="66" t="s">
        <v>81</v>
      </c>
      <c r="D95" s="64" t="s">
        <v>107</v>
      </c>
      <c r="E95" s="67">
        <v>1689100</v>
      </c>
      <c r="F95" s="67">
        <f>265800+6310</f>
        <v>272110</v>
      </c>
      <c r="G95" s="67">
        <f>153400+8371</f>
        <v>161771</v>
      </c>
      <c r="H95" s="67">
        <v>11000</v>
      </c>
      <c r="I95" s="67">
        <v>8600</v>
      </c>
      <c r="J95" s="67">
        <v>700</v>
      </c>
      <c r="K95" s="70">
        <f t="shared" si="2"/>
        <v>2143281</v>
      </c>
    </row>
    <row r="96" spans="1:11" ht="35.1" customHeight="1" x14ac:dyDescent="0.35">
      <c r="A96" s="64">
        <v>86</v>
      </c>
      <c r="B96" s="65">
        <v>1600700105</v>
      </c>
      <c r="C96" s="77" t="s">
        <v>81</v>
      </c>
      <c r="D96" s="78" t="s">
        <v>56</v>
      </c>
      <c r="E96" s="79">
        <v>3826300</v>
      </c>
      <c r="F96" s="79">
        <v>630500</v>
      </c>
      <c r="G96" s="79">
        <v>434200</v>
      </c>
      <c r="H96" s="79">
        <v>13100</v>
      </c>
      <c r="I96" s="79">
        <v>15000</v>
      </c>
      <c r="J96" s="79">
        <v>5700</v>
      </c>
      <c r="K96" s="70">
        <f t="shared" si="2"/>
        <v>4924800</v>
      </c>
    </row>
    <row r="97" spans="1:13" ht="35.1" customHeight="1" x14ac:dyDescent="0.35">
      <c r="A97" s="64">
        <v>87</v>
      </c>
      <c r="B97" s="65">
        <v>1600700106</v>
      </c>
      <c r="C97" s="66" t="s">
        <v>81</v>
      </c>
      <c r="D97" s="64" t="s">
        <v>108</v>
      </c>
      <c r="E97" s="67">
        <v>4336500</v>
      </c>
      <c r="F97" s="67">
        <v>667600</v>
      </c>
      <c r="G97" s="67">
        <v>1185600</v>
      </c>
      <c r="H97" s="67">
        <v>11700</v>
      </c>
      <c r="I97" s="67">
        <v>5600</v>
      </c>
      <c r="J97" s="67">
        <v>12200</v>
      </c>
      <c r="K97" s="70">
        <f t="shared" si="2"/>
        <v>6219200</v>
      </c>
    </row>
    <row r="98" spans="1:13" ht="35.1" customHeight="1" x14ac:dyDescent="0.35">
      <c r="A98" s="64">
        <v>88</v>
      </c>
      <c r="B98" s="65">
        <v>1600700107</v>
      </c>
      <c r="C98" s="66" t="s">
        <v>81</v>
      </c>
      <c r="D98" s="64" t="s">
        <v>109</v>
      </c>
      <c r="E98" s="67">
        <v>2479000</v>
      </c>
      <c r="F98" s="67">
        <v>359900</v>
      </c>
      <c r="G98" s="67">
        <v>595600</v>
      </c>
      <c r="H98" s="67">
        <v>7500</v>
      </c>
      <c r="I98" s="67">
        <v>5100</v>
      </c>
      <c r="J98" s="67">
        <v>3600</v>
      </c>
      <c r="K98" s="70">
        <f t="shared" si="2"/>
        <v>3450700</v>
      </c>
    </row>
    <row r="99" spans="1:13" ht="35.1" customHeight="1" x14ac:dyDescent="0.35">
      <c r="A99" s="64">
        <v>89</v>
      </c>
      <c r="B99" s="65">
        <v>1600700108</v>
      </c>
      <c r="C99" s="66" t="s">
        <v>81</v>
      </c>
      <c r="D99" s="64" t="s">
        <v>110</v>
      </c>
      <c r="E99" s="67">
        <v>2100100</v>
      </c>
      <c r="F99" s="67">
        <v>184200</v>
      </c>
      <c r="G99" s="67">
        <v>283100</v>
      </c>
      <c r="H99" s="67">
        <v>5900</v>
      </c>
      <c r="I99" s="67">
        <v>1700</v>
      </c>
      <c r="J99" s="67">
        <v>100</v>
      </c>
      <c r="K99" s="70">
        <f t="shared" si="2"/>
        <v>2575100</v>
      </c>
    </row>
    <row r="100" spans="1:13" ht="35.1" customHeight="1" x14ac:dyDescent="0.35">
      <c r="A100" s="64">
        <v>90</v>
      </c>
      <c r="B100" s="73">
        <v>1600700109</v>
      </c>
      <c r="C100" s="66" t="s">
        <v>81</v>
      </c>
      <c r="D100" s="64" t="s">
        <v>111</v>
      </c>
      <c r="E100" s="67">
        <v>1912000</v>
      </c>
      <c r="F100" s="67">
        <v>174300</v>
      </c>
      <c r="G100" s="67">
        <v>243300</v>
      </c>
      <c r="H100" s="67">
        <v>12200</v>
      </c>
      <c r="I100" s="67">
        <v>4000</v>
      </c>
      <c r="J100" s="67">
        <v>1500</v>
      </c>
      <c r="K100" s="70">
        <f t="shared" si="2"/>
        <v>2347300</v>
      </c>
    </row>
    <row r="101" spans="1:13" ht="35.1" customHeight="1" x14ac:dyDescent="0.35">
      <c r="A101" s="64">
        <v>91</v>
      </c>
      <c r="B101" s="65">
        <v>1600700110</v>
      </c>
      <c r="C101" s="66" t="s">
        <v>81</v>
      </c>
      <c r="D101" s="64" t="s">
        <v>112</v>
      </c>
      <c r="E101" s="67"/>
      <c r="F101" s="67">
        <v>266200</v>
      </c>
      <c r="G101" s="67">
        <v>329800</v>
      </c>
      <c r="H101" s="67">
        <v>8800</v>
      </c>
      <c r="I101" s="67">
        <v>18800</v>
      </c>
      <c r="J101" s="67">
        <v>2600</v>
      </c>
      <c r="K101" s="70">
        <f t="shared" si="2"/>
        <v>626200</v>
      </c>
    </row>
    <row r="102" spans="1:13" ht="35.1" customHeight="1" x14ac:dyDescent="0.35">
      <c r="A102" s="64">
        <v>92</v>
      </c>
      <c r="B102" s="65">
        <v>1600700111</v>
      </c>
      <c r="C102" s="66" t="s">
        <v>81</v>
      </c>
      <c r="D102" s="64" t="s">
        <v>113</v>
      </c>
      <c r="E102" s="67">
        <v>1891800</v>
      </c>
      <c r="F102" s="67">
        <f>181600+335</f>
        <v>181935</v>
      </c>
      <c r="G102" s="67">
        <f>217700+1151</f>
        <v>218851</v>
      </c>
      <c r="H102" s="67">
        <f>6200+400</f>
        <v>6600</v>
      </c>
      <c r="I102" s="67">
        <v>8000</v>
      </c>
      <c r="J102" s="67">
        <v>2500</v>
      </c>
      <c r="K102" s="70">
        <f t="shared" si="2"/>
        <v>2309686</v>
      </c>
    </row>
    <row r="103" spans="1:13" ht="35.1" customHeight="1" x14ac:dyDescent="0.35">
      <c r="A103" s="64">
        <v>93</v>
      </c>
      <c r="B103" s="65">
        <v>1600700112</v>
      </c>
      <c r="C103" s="66" t="s">
        <v>81</v>
      </c>
      <c r="D103" s="64" t="s">
        <v>114</v>
      </c>
      <c r="E103" s="67"/>
      <c r="F103" s="67">
        <v>351200</v>
      </c>
      <c r="G103" s="67">
        <v>713300</v>
      </c>
      <c r="H103" s="67">
        <v>9100</v>
      </c>
      <c r="I103" s="67">
        <v>3800</v>
      </c>
      <c r="J103" s="67">
        <v>2500</v>
      </c>
      <c r="K103" s="70">
        <f t="shared" si="2"/>
        <v>1079900</v>
      </c>
    </row>
    <row r="104" spans="1:13" ht="35.1" customHeight="1" x14ac:dyDescent="0.35">
      <c r="A104" s="64">
        <v>94</v>
      </c>
      <c r="B104" s="73">
        <v>1600700113</v>
      </c>
      <c r="C104" s="66" t="s">
        <v>81</v>
      </c>
      <c r="D104" s="64" t="s">
        <v>115</v>
      </c>
      <c r="E104" s="67">
        <v>2334200</v>
      </c>
      <c r="F104" s="67">
        <v>159400</v>
      </c>
      <c r="G104" s="67">
        <v>188800</v>
      </c>
      <c r="H104" s="67">
        <v>12600</v>
      </c>
      <c r="I104" s="67">
        <v>3800</v>
      </c>
      <c r="J104" s="67">
        <v>0</v>
      </c>
      <c r="K104" s="70">
        <f t="shared" si="2"/>
        <v>2698800</v>
      </c>
    </row>
    <row r="105" spans="1:13" ht="35.1" customHeight="1" x14ac:dyDescent="0.35">
      <c r="A105" s="64">
        <v>95</v>
      </c>
      <c r="B105" s="65">
        <v>1600700114</v>
      </c>
      <c r="C105" s="66" t="s">
        <v>81</v>
      </c>
      <c r="D105" s="64" t="s">
        <v>116</v>
      </c>
      <c r="E105" s="67">
        <v>4635900</v>
      </c>
      <c r="F105" s="67">
        <v>743100</v>
      </c>
      <c r="G105" s="67">
        <v>344900</v>
      </c>
      <c r="H105" s="67">
        <v>9700</v>
      </c>
      <c r="I105" s="67">
        <v>8200</v>
      </c>
      <c r="J105" s="67">
        <v>0</v>
      </c>
      <c r="K105" s="70">
        <f t="shared" si="2"/>
        <v>5741800</v>
      </c>
    </row>
    <row r="106" spans="1:13" ht="35.1" customHeight="1" x14ac:dyDescent="0.35">
      <c r="A106" s="64">
        <v>96</v>
      </c>
      <c r="B106" s="65">
        <v>1600700115</v>
      </c>
      <c r="C106" s="66" t="s">
        <v>81</v>
      </c>
      <c r="D106" s="64" t="s">
        <v>62</v>
      </c>
      <c r="E106" s="67">
        <v>3922800</v>
      </c>
      <c r="F106" s="67">
        <v>499500</v>
      </c>
      <c r="G106" s="67">
        <v>604900</v>
      </c>
      <c r="H106" s="67">
        <v>0</v>
      </c>
      <c r="I106" s="67">
        <v>22500</v>
      </c>
      <c r="J106" s="67">
        <v>10000</v>
      </c>
      <c r="K106" s="70">
        <f t="shared" si="2"/>
        <v>5059700</v>
      </c>
    </row>
    <row r="107" spans="1:13" s="80" customFormat="1" ht="35.1" customHeight="1" x14ac:dyDescent="0.35">
      <c r="A107" s="64">
        <v>97</v>
      </c>
      <c r="B107" s="73">
        <v>1600700116</v>
      </c>
      <c r="C107" s="74" t="s">
        <v>81</v>
      </c>
      <c r="D107" s="75" t="s">
        <v>117</v>
      </c>
      <c r="E107" s="76">
        <v>1428700</v>
      </c>
      <c r="F107" s="76">
        <v>249800</v>
      </c>
      <c r="G107" s="76">
        <v>271800</v>
      </c>
      <c r="H107" s="76">
        <v>7300</v>
      </c>
      <c r="I107" s="76">
        <v>2900</v>
      </c>
      <c r="J107" s="76">
        <v>0</v>
      </c>
      <c r="K107" s="70">
        <f t="shared" si="2"/>
        <v>1960500</v>
      </c>
      <c r="L107" s="69"/>
      <c r="M107" s="69"/>
    </row>
    <row r="108" spans="1:13" ht="35.1" customHeight="1" x14ac:dyDescent="0.35">
      <c r="A108" s="64">
        <v>98</v>
      </c>
      <c r="B108" s="81">
        <v>1600700117</v>
      </c>
      <c r="C108" s="82" t="s">
        <v>29</v>
      </c>
      <c r="D108" s="83" t="s">
        <v>118</v>
      </c>
      <c r="E108" s="84">
        <v>1336300</v>
      </c>
      <c r="F108" s="84">
        <v>118100</v>
      </c>
      <c r="G108" s="84">
        <v>313100</v>
      </c>
      <c r="H108" s="84">
        <v>0</v>
      </c>
      <c r="I108" s="84">
        <v>6200</v>
      </c>
      <c r="J108" s="84">
        <v>2500</v>
      </c>
      <c r="K108" s="70">
        <f t="shared" si="2"/>
        <v>1776200</v>
      </c>
    </row>
    <row r="109" spans="1:13" ht="35.1" customHeight="1" x14ac:dyDescent="0.35">
      <c r="A109" s="64">
        <v>99</v>
      </c>
      <c r="B109" s="65">
        <v>1600700118</v>
      </c>
      <c r="C109" s="66" t="s">
        <v>81</v>
      </c>
      <c r="D109" s="64" t="s">
        <v>119</v>
      </c>
      <c r="E109" s="67"/>
      <c r="F109" s="67">
        <v>805500</v>
      </c>
      <c r="G109" s="67">
        <v>1089000</v>
      </c>
      <c r="H109" s="67">
        <v>21400</v>
      </c>
      <c r="I109" s="67">
        <v>4300</v>
      </c>
      <c r="J109" s="67">
        <v>7100</v>
      </c>
      <c r="K109" s="70">
        <f t="shared" si="2"/>
        <v>1927300</v>
      </c>
    </row>
    <row r="110" spans="1:13" ht="35.1" customHeight="1" x14ac:dyDescent="0.35">
      <c r="A110" s="64">
        <v>100</v>
      </c>
      <c r="B110" s="65">
        <v>1600700119</v>
      </c>
      <c r="C110" s="66" t="s">
        <v>81</v>
      </c>
      <c r="D110" s="64" t="s">
        <v>120</v>
      </c>
      <c r="E110" s="67">
        <v>1876400</v>
      </c>
      <c r="F110" s="67">
        <f>218300+669</f>
        <v>218969</v>
      </c>
      <c r="G110" s="67">
        <v>474500</v>
      </c>
      <c r="H110" s="67">
        <v>10000</v>
      </c>
      <c r="I110" s="67">
        <v>1700</v>
      </c>
      <c r="J110" s="67">
        <v>6800</v>
      </c>
      <c r="K110" s="70">
        <f t="shared" si="2"/>
        <v>2588369</v>
      </c>
    </row>
    <row r="111" spans="1:13" ht="35.1" customHeight="1" x14ac:dyDescent="0.35">
      <c r="A111" s="64">
        <v>101</v>
      </c>
      <c r="B111" s="65">
        <v>1600700120</v>
      </c>
      <c r="C111" s="66" t="s">
        <v>81</v>
      </c>
      <c r="D111" s="78" t="s">
        <v>121</v>
      </c>
      <c r="E111" s="79">
        <v>2866900</v>
      </c>
      <c r="F111" s="79">
        <v>394400</v>
      </c>
      <c r="G111" s="79">
        <v>62200</v>
      </c>
      <c r="H111" s="79">
        <v>8900</v>
      </c>
      <c r="I111" s="79">
        <v>6200</v>
      </c>
      <c r="J111" s="79">
        <v>0</v>
      </c>
      <c r="K111" s="70">
        <f t="shared" si="2"/>
        <v>3338600</v>
      </c>
    </row>
    <row r="112" spans="1:13" ht="35.1" customHeight="1" x14ac:dyDescent="0.35">
      <c r="A112" s="64">
        <v>102</v>
      </c>
      <c r="B112" s="65">
        <v>1600700121</v>
      </c>
      <c r="C112" s="66" t="s">
        <v>81</v>
      </c>
      <c r="D112" s="64" t="s">
        <v>122</v>
      </c>
      <c r="E112" s="67">
        <v>1436400</v>
      </c>
      <c r="F112" s="67">
        <v>269600</v>
      </c>
      <c r="G112" s="67">
        <v>0</v>
      </c>
      <c r="H112" s="67">
        <v>9600</v>
      </c>
      <c r="I112" s="67">
        <v>2200</v>
      </c>
      <c r="J112" s="67">
        <v>1600</v>
      </c>
      <c r="K112" s="70">
        <f t="shared" si="2"/>
        <v>1719400</v>
      </c>
    </row>
    <row r="113" spans="1:11" ht="35.1" customHeight="1" x14ac:dyDescent="0.35">
      <c r="A113" s="64">
        <v>103</v>
      </c>
      <c r="B113" s="65">
        <v>1600700122</v>
      </c>
      <c r="C113" s="66" t="s">
        <v>81</v>
      </c>
      <c r="D113" s="64" t="s">
        <v>123</v>
      </c>
      <c r="E113" s="67"/>
      <c r="F113" s="67">
        <v>79800</v>
      </c>
      <c r="G113" s="67">
        <v>135100</v>
      </c>
      <c r="H113" s="67">
        <v>4500</v>
      </c>
      <c r="I113" s="67">
        <v>2200</v>
      </c>
      <c r="J113" s="67">
        <v>1300</v>
      </c>
      <c r="K113" s="70">
        <f t="shared" si="2"/>
        <v>222900</v>
      </c>
    </row>
    <row r="114" spans="1:11" ht="35.1" customHeight="1" x14ac:dyDescent="0.35">
      <c r="A114" s="64">
        <v>104</v>
      </c>
      <c r="B114" s="65">
        <v>1600700123</v>
      </c>
      <c r="C114" s="66" t="s">
        <v>81</v>
      </c>
      <c r="D114" s="64" t="s">
        <v>124</v>
      </c>
      <c r="E114" s="67">
        <v>4105500</v>
      </c>
      <c r="F114" s="67">
        <f>783300+77000</f>
        <v>860300</v>
      </c>
      <c r="G114" s="67">
        <f>160400+700</f>
        <v>161100</v>
      </c>
      <c r="H114" s="67">
        <v>20500</v>
      </c>
      <c r="I114" s="67">
        <v>0</v>
      </c>
      <c r="J114" s="67">
        <v>0</v>
      </c>
      <c r="K114" s="70">
        <f t="shared" si="2"/>
        <v>5147400</v>
      </c>
    </row>
    <row r="115" spans="1:11" ht="35.1" customHeight="1" x14ac:dyDescent="0.35">
      <c r="A115" s="64">
        <v>105</v>
      </c>
      <c r="B115" s="73">
        <v>1600700124</v>
      </c>
      <c r="C115" s="66" t="s">
        <v>29</v>
      </c>
      <c r="D115" s="64" t="s">
        <v>125</v>
      </c>
      <c r="E115" s="67"/>
      <c r="F115" s="67">
        <v>104300</v>
      </c>
      <c r="G115" s="67">
        <v>464700</v>
      </c>
      <c r="H115" s="67">
        <v>11300</v>
      </c>
      <c r="I115" s="67">
        <v>0</v>
      </c>
      <c r="J115" s="67">
        <v>0</v>
      </c>
      <c r="K115" s="70">
        <f t="shared" si="2"/>
        <v>580300</v>
      </c>
    </row>
    <row r="116" spans="1:11" ht="35.1" customHeight="1" x14ac:dyDescent="0.35">
      <c r="A116" s="64">
        <v>106</v>
      </c>
      <c r="B116" s="65">
        <v>1600700125</v>
      </c>
      <c r="C116" s="66" t="s">
        <v>81</v>
      </c>
      <c r="D116" s="64" t="s">
        <v>126</v>
      </c>
      <c r="E116" s="67">
        <v>2330000</v>
      </c>
      <c r="F116" s="67">
        <v>180900</v>
      </c>
      <c r="G116" s="67">
        <v>247900</v>
      </c>
      <c r="H116" s="67">
        <v>20000</v>
      </c>
      <c r="I116" s="67">
        <v>6100</v>
      </c>
      <c r="J116" s="67">
        <v>0</v>
      </c>
      <c r="K116" s="70">
        <f t="shared" si="2"/>
        <v>2784900</v>
      </c>
    </row>
    <row r="117" spans="1:11" ht="35.1" customHeight="1" x14ac:dyDescent="0.35">
      <c r="A117" s="64">
        <v>107</v>
      </c>
      <c r="B117" s="65">
        <v>1600700126</v>
      </c>
      <c r="C117" s="66" t="s">
        <v>81</v>
      </c>
      <c r="D117" s="64" t="s">
        <v>127</v>
      </c>
      <c r="E117" s="67">
        <v>2758100</v>
      </c>
      <c r="F117" s="67">
        <v>0</v>
      </c>
      <c r="G117" s="67">
        <v>0</v>
      </c>
      <c r="H117" s="67">
        <v>0</v>
      </c>
      <c r="I117" s="67">
        <v>0</v>
      </c>
      <c r="J117" s="67">
        <v>0</v>
      </c>
      <c r="K117" s="70">
        <f t="shared" si="2"/>
        <v>2758100</v>
      </c>
    </row>
    <row r="118" spans="1:11" ht="35.1" customHeight="1" x14ac:dyDescent="0.35">
      <c r="A118" s="64">
        <v>108</v>
      </c>
      <c r="B118" s="65">
        <v>1600700127</v>
      </c>
      <c r="C118" s="66" t="s">
        <v>81</v>
      </c>
      <c r="D118" s="64" t="s">
        <v>128</v>
      </c>
      <c r="E118" s="67">
        <v>1925300</v>
      </c>
      <c r="F118" s="67">
        <v>302400</v>
      </c>
      <c r="G118" s="67">
        <v>157900</v>
      </c>
      <c r="H118" s="67">
        <v>10500</v>
      </c>
      <c r="I118" s="67">
        <v>2800</v>
      </c>
      <c r="J118" s="67">
        <v>3100</v>
      </c>
      <c r="K118" s="70">
        <f t="shared" si="2"/>
        <v>2402000</v>
      </c>
    </row>
    <row r="119" spans="1:11" ht="35.1" customHeight="1" x14ac:dyDescent="0.35">
      <c r="A119" s="64">
        <v>109</v>
      </c>
      <c r="B119" s="65">
        <v>1600700128</v>
      </c>
      <c r="C119" s="66" t="s">
        <v>81</v>
      </c>
      <c r="D119" s="64" t="s">
        <v>129</v>
      </c>
      <c r="E119" s="67">
        <v>2023600</v>
      </c>
      <c r="F119" s="67">
        <v>252200</v>
      </c>
      <c r="G119" s="67">
        <v>252000</v>
      </c>
      <c r="H119" s="67">
        <v>6800</v>
      </c>
      <c r="I119" s="67">
        <v>5900</v>
      </c>
      <c r="J119" s="67">
        <v>2100</v>
      </c>
      <c r="K119" s="70">
        <f t="shared" si="2"/>
        <v>2542600</v>
      </c>
    </row>
    <row r="120" spans="1:11" ht="35.1" customHeight="1" x14ac:dyDescent="0.35">
      <c r="A120" s="64">
        <v>110</v>
      </c>
      <c r="B120" s="65">
        <v>1600700129</v>
      </c>
      <c r="C120" s="66" t="s">
        <v>81</v>
      </c>
      <c r="D120" s="64" t="s">
        <v>130</v>
      </c>
      <c r="E120" s="67"/>
      <c r="F120" s="67">
        <v>217500</v>
      </c>
      <c r="G120" s="67">
        <v>61800</v>
      </c>
      <c r="H120" s="67">
        <v>8100</v>
      </c>
      <c r="I120" s="67">
        <v>4700</v>
      </c>
      <c r="J120" s="67">
        <v>5800</v>
      </c>
      <c r="K120" s="70">
        <f t="shared" si="2"/>
        <v>297900</v>
      </c>
    </row>
    <row r="121" spans="1:11" ht="35.1" customHeight="1" x14ac:dyDescent="0.35">
      <c r="A121" s="64">
        <v>111</v>
      </c>
      <c r="B121" s="65">
        <v>1600700130</v>
      </c>
      <c r="C121" s="66" t="s">
        <v>81</v>
      </c>
      <c r="D121" s="64" t="s">
        <v>131</v>
      </c>
      <c r="E121" s="67">
        <v>1082300</v>
      </c>
      <c r="F121" s="67">
        <v>258600</v>
      </c>
      <c r="G121" s="67">
        <v>178500</v>
      </c>
      <c r="H121" s="67">
        <v>6800</v>
      </c>
      <c r="I121" s="67">
        <v>4800</v>
      </c>
      <c r="J121" s="67">
        <v>3800</v>
      </c>
      <c r="K121" s="70">
        <f t="shared" si="2"/>
        <v>1534800</v>
      </c>
    </row>
    <row r="122" spans="1:11" ht="35.1" customHeight="1" x14ac:dyDescent="0.35">
      <c r="A122" s="64">
        <v>112</v>
      </c>
      <c r="B122" s="65">
        <v>1600700131</v>
      </c>
      <c r="C122" s="66" t="s">
        <v>132</v>
      </c>
      <c r="D122" s="64" t="s">
        <v>133</v>
      </c>
      <c r="E122" s="64">
        <v>521700</v>
      </c>
      <c r="F122" s="64">
        <v>0</v>
      </c>
      <c r="G122" s="64">
        <v>0</v>
      </c>
      <c r="H122" s="64">
        <v>0</v>
      </c>
      <c r="I122" s="64">
        <v>0</v>
      </c>
      <c r="J122" s="64">
        <v>0</v>
      </c>
      <c r="K122" s="70">
        <f t="shared" si="2"/>
        <v>521700</v>
      </c>
    </row>
    <row r="123" spans="1:11" ht="35.1" customHeight="1" x14ac:dyDescent="0.35">
      <c r="A123" s="64">
        <v>113</v>
      </c>
      <c r="B123" s="73">
        <v>1600700132</v>
      </c>
      <c r="C123" s="66" t="s">
        <v>132</v>
      </c>
      <c r="D123" s="64" t="s">
        <v>134</v>
      </c>
      <c r="E123" s="67">
        <v>1396600</v>
      </c>
      <c r="F123" s="67">
        <v>200600</v>
      </c>
      <c r="G123" s="67">
        <v>67900</v>
      </c>
      <c r="H123" s="67">
        <v>6800</v>
      </c>
      <c r="I123" s="67">
        <v>6200</v>
      </c>
      <c r="J123" s="67">
        <v>4100</v>
      </c>
      <c r="K123" s="70">
        <f t="shared" si="2"/>
        <v>1682200</v>
      </c>
    </row>
    <row r="124" spans="1:11" ht="35.1" customHeight="1" x14ac:dyDescent="0.35">
      <c r="A124" s="64">
        <v>114</v>
      </c>
      <c r="B124" s="65">
        <v>1600700133</v>
      </c>
      <c r="C124" s="66" t="s">
        <v>132</v>
      </c>
      <c r="D124" s="64" t="s">
        <v>135</v>
      </c>
      <c r="E124" s="67">
        <v>1322200</v>
      </c>
      <c r="F124" s="67">
        <v>261600</v>
      </c>
      <c r="G124" s="67">
        <v>27100</v>
      </c>
      <c r="H124" s="67">
        <v>32100</v>
      </c>
      <c r="I124" s="67">
        <v>4100</v>
      </c>
      <c r="J124" s="67">
        <v>1000</v>
      </c>
      <c r="K124" s="70">
        <f t="shared" si="2"/>
        <v>1648100</v>
      </c>
    </row>
    <row r="125" spans="1:11" ht="35.1" customHeight="1" x14ac:dyDescent="0.35">
      <c r="A125" s="64">
        <v>115</v>
      </c>
      <c r="B125" s="65">
        <v>1600700134</v>
      </c>
      <c r="C125" s="66" t="s">
        <v>132</v>
      </c>
      <c r="D125" s="64" t="s">
        <v>136</v>
      </c>
      <c r="E125" s="67">
        <v>968500</v>
      </c>
      <c r="F125" s="67">
        <v>90300</v>
      </c>
      <c r="G125" s="67">
        <v>200</v>
      </c>
      <c r="H125" s="67">
        <v>1700</v>
      </c>
      <c r="I125" s="67">
        <v>0</v>
      </c>
      <c r="J125" s="67">
        <v>0</v>
      </c>
      <c r="K125" s="70">
        <f t="shared" si="2"/>
        <v>1060700</v>
      </c>
    </row>
    <row r="126" spans="1:11" ht="35.1" customHeight="1" x14ac:dyDescent="0.35">
      <c r="A126" s="64">
        <v>116</v>
      </c>
      <c r="B126" s="73">
        <v>1600700135</v>
      </c>
      <c r="C126" s="66" t="s">
        <v>132</v>
      </c>
      <c r="D126" s="64" t="s">
        <v>137</v>
      </c>
      <c r="E126" s="67">
        <v>644400</v>
      </c>
      <c r="F126" s="67">
        <v>99600</v>
      </c>
      <c r="G126" s="67">
        <v>0</v>
      </c>
      <c r="H126" s="67">
        <v>18100</v>
      </c>
      <c r="I126" s="67">
        <v>6400</v>
      </c>
      <c r="J126" s="67">
        <v>0</v>
      </c>
      <c r="K126" s="70">
        <f t="shared" si="2"/>
        <v>768500</v>
      </c>
    </row>
    <row r="127" spans="1:11" ht="35.1" customHeight="1" x14ac:dyDescent="0.35">
      <c r="A127" s="64">
        <v>117</v>
      </c>
      <c r="B127" s="65">
        <v>1600700136</v>
      </c>
      <c r="C127" s="66" t="s">
        <v>132</v>
      </c>
      <c r="D127" s="64" t="s">
        <v>138</v>
      </c>
      <c r="E127" s="67">
        <v>1906100</v>
      </c>
      <c r="F127" s="67">
        <v>0</v>
      </c>
      <c r="G127" s="67">
        <v>118000</v>
      </c>
      <c r="H127" s="67">
        <v>0</v>
      </c>
      <c r="I127" s="67">
        <v>0</v>
      </c>
      <c r="J127" s="67">
        <v>0</v>
      </c>
      <c r="K127" s="70">
        <f t="shared" si="2"/>
        <v>2024100</v>
      </c>
    </row>
    <row r="128" spans="1:11" ht="35.1" customHeight="1" x14ac:dyDescent="0.35">
      <c r="A128" s="64">
        <v>118</v>
      </c>
      <c r="B128" s="65">
        <v>1600700137</v>
      </c>
      <c r="C128" s="66" t="s">
        <v>132</v>
      </c>
      <c r="D128" s="64" t="s">
        <v>139</v>
      </c>
      <c r="E128" s="67">
        <v>926900</v>
      </c>
      <c r="F128" s="67">
        <v>285800</v>
      </c>
      <c r="G128" s="67">
        <v>91900</v>
      </c>
      <c r="H128" s="67">
        <v>5800</v>
      </c>
      <c r="I128" s="67">
        <v>7500</v>
      </c>
      <c r="J128" s="67">
        <v>4500</v>
      </c>
      <c r="K128" s="70">
        <f t="shared" si="2"/>
        <v>1322400</v>
      </c>
    </row>
    <row r="129" spans="1:11" ht="35.1" customHeight="1" x14ac:dyDescent="0.35">
      <c r="A129" s="64">
        <v>119</v>
      </c>
      <c r="B129" s="65">
        <v>1600700138</v>
      </c>
      <c r="C129" s="66" t="s">
        <v>132</v>
      </c>
      <c r="D129" s="64" t="s">
        <v>140</v>
      </c>
      <c r="E129" s="67">
        <v>2485600</v>
      </c>
      <c r="F129" s="67">
        <v>462000</v>
      </c>
      <c r="G129" s="67">
        <v>551100</v>
      </c>
      <c r="H129" s="67">
        <v>8100</v>
      </c>
      <c r="I129" s="67">
        <v>2600</v>
      </c>
      <c r="J129" s="67">
        <v>9500</v>
      </c>
      <c r="K129" s="70">
        <f t="shared" si="2"/>
        <v>3518900</v>
      </c>
    </row>
    <row r="130" spans="1:11" ht="35.1" customHeight="1" x14ac:dyDescent="0.35">
      <c r="A130" s="64">
        <v>120</v>
      </c>
      <c r="B130" s="73">
        <v>1600700139</v>
      </c>
      <c r="C130" s="66" t="s">
        <v>132</v>
      </c>
      <c r="D130" s="64" t="s">
        <v>141</v>
      </c>
      <c r="E130" s="67">
        <v>2127700</v>
      </c>
      <c r="F130" s="67">
        <v>125200</v>
      </c>
      <c r="G130" s="67">
        <v>0</v>
      </c>
      <c r="H130" s="67">
        <v>4400</v>
      </c>
      <c r="I130" s="67">
        <v>1800</v>
      </c>
      <c r="J130" s="67">
        <v>0</v>
      </c>
      <c r="K130" s="70">
        <f t="shared" si="2"/>
        <v>2259100</v>
      </c>
    </row>
    <row r="131" spans="1:11" ht="35.1" customHeight="1" x14ac:dyDescent="0.35">
      <c r="A131" s="64">
        <v>121</v>
      </c>
      <c r="B131" s="73">
        <v>1600700141</v>
      </c>
      <c r="C131" s="66" t="s">
        <v>132</v>
      </c>
      <c r="D131" s="64" t="s">
        <v>142</v>
      </c>
      <c r="E131" s="67"/>
      <c r="F131" s="67">
        <v>69200</v>
      </c>
      <c r="G131" s="67">
        <v>113000</v>
      </c>
      <c r="H131" s="67">
        <v>5800</v>
      </c>
      <c r="I131" s="67">
        <v>2100</v>
      </c>
      <c r="J131" s="67">
        <v>1200</v>
      </c>
      <c r="K131" s="70">
        <f t="shared" si="2"/>
        <v>191300</v>
      </c>
    </row>
    <row r="132" spans="1:11" ht="35.1" customHeight="1" x14ac:dyDescent="0.35">
      <c r="A132" s="64">
        <v>122</v>
      </c>
      <c r="B132" s="65">
        <v>1600700142</v>
      </c>
      <c r="C132" s="66" t="s">
        <v>132</v>
      </c>
      <c r="D132" s="64" t="s">
        <v>143</v>
      </c>
      <c r="E132" s="67">
        <v>1461000</v>
      </c>
      <c r="F132" s="67">
        <v>165600</v>
      </c>
      <c r="G132" s="67">
        <v>118300</v>
      </c>
      <c r="H132" s="67">
        <v>6100</v>
      </c>
      <c r="I132" s="67">
        <v>4100</v>
      </c>
      <c r="J132" s="67">
        <v>2800</v>
      </c>
      <c r="K132" s="70">
        <f t="shared" si="2"/>
        <v>1757900</v>
      </c>
    </row>
    <row r="133" spans="1:11" ht="35.1" customHeight="1" x14ac:dyDescent="0.35">
      <c r="A133" s="64">
        <v>123</v>
      </c>
      <c r="B133" s="65">
        <v>1600700143</v>
      </c>
      <c r="C133" s="66" t="s">
        <v>132</v>
      </c>
      <c r="D133" s="64" t="s">
        <v>144</v>
      </c>
      <c r="E133" s="67">
        <v>1176500</v>
      </c>
      <c r="F133" s="67">
        <v>142300</v>
      </c>
      <c r="G133" s="67">
        <v>335900</v>
      </c>
      <c r="H133" s="67">
        <v>16000</v>
      </c>
      <c r="I133" s="67">
        <v>2500</v>
      </c>
      <c r="J133" s="67">
        <v>3300</v>
      </c>
      <c r="K133" s="70">
        <f t="shared" si="2"/>
        <v>1676500</v>
      </c>
    </row>
    <row r="134" spans="1:11" ht="35.1" customHeight="1" x14ac:dyDescent="0.35">
      <c r="A134" s="64">
        <v>124</v>
      </c>
      <c r="B134" s="65">
        <v>1600700144</v>
      </c>
      <c r="C134" s="66" t="s">
        <v>132</v>
      </c>
      <c r="D134" s="64" t="s">
        <v>145</v>
      </c>
      <c r="E134" s="67">
        <v>1543900</v>
      </c>
      <c r="F134" s="67">
        <v>200400</v>
      </c>
      <c r="G134" s="67">
        <v>113300</v>
      </c>
      <c r="H134" s="67">
        <v>7200</v>
      </c>
      <c r="I134" s="67">
        <v>1600</v>
      </c>
      <c r="J134" s="67">
        <v>1900</v>
      </c>
      <c r="K134" s="70">
        <f t="shared" si="2"/>
        <v>1868300</v>
      </c>
    </row>
    <row r="135" spans="1:11" ht="35.1" customHeight="1" x14ac:dyDescent="0.35">
      <c r="A135" s="64">
        <v>125</v>
      </c>
      <c r="B135" s="73">
        <v>1600700145</v>
      </c>
      <c r="C135" s="66" t="s">
        <v>132</v>
      </c>
      <c r="D135" s="64" t="s">
        <v>146</v>
      </c>
      <c r="E135" s="67">
        <v>2282000</v>
      </c>
      <c r="F135" s="67">
        <v>303000</v>
      </c>
      <c r="G135" s="67">
        <v>381000</v>
      </c>
      <c r="H135" s="67">
        <v>8300</v>
      </c>
      <c r="I135" s="67">
        <v>5500</v>
      </c>
      <c r="J135" s="67">
        <v>6400</v>
      </c>
      <c r="K135" s="70">
        <f t="shared" si="2"/>
        <v>2986200</v>
      </c>
    </row>
    <row r="136" spans="1:11" ht="35.1" customHeight="1" x14ac:dyDescent="0.35">
      <c r="A136" s="64">
        <v>126</v>
      </c>
      <c r="B136" s="73">
        <v>1600700146</v>
      </c>
      <c r="C136" s="66" t="s">
        <v>132</v>
      </c>
      <c r="D136" s="64" t="s">
        <v>147</v>
      </c>
      <c r="E136" s="67">
        <v>1953800</v>
      </c>
      <c r="F136" s="67">
        <v>151600</v>
      </c>
      <c r="G136" s="67">
        <v>315300</v>
      </c>
      <c r="H136" s="67">
        <v>6700</v>
      </c>
      <c r="I136" s="67">
        <v>6800</v>
      </c>
      <c r="J136" s="67">
        <v>2700</v>
      </c>
      <c r="K136" s="70">
        <f t="shared" si="2"/>
        <v>2436900</v>
      </c>
    </row>
    <row r="137" spans="1:11" ht="35.1" customHeight="1" x14ac:dyDescent="0.35">
      <c r="A137" s="64">
        <v>127</v>
      </c>
      <c r="B137" s="65">
        <v>1600700147</v>
      </c>
      <c r="C137" s="66" t="s">
        <v>132</v>
      </c>
      <c r="D137" s="64" t="s">
        <v>148</v>
      </c>
      <c r="E137" s="67">
        <v>886100</v>
      </c>
      <c r="F137" s="67">
        <v>145300</v>
      </c>
      <c r="G137" s="67">
        <v>116100</v>
      </c>
      <c r="H137" s="67">
        <v>9000</v>
      </c>
      <c r="I137" s="67">
        <v>4200</v>
      </c>
      <c r="J137" s="67">
        <v>0</v>
      </c>
      <c r="K137" s="70">
        <f t="shared" si="2"/>
        <v>1160700</v>
      </c>
    </row>
    <row r="138" spans="1:11" ht="35.1" customHeight="1" x14ac:dyDescent="0.35">
      <c r="A138" s="64">
        <v>128</v>
      </c>
      <c r="B138" s="65">
        <v>1600700148</v>
      </c>
      <c r="C138" s="66" t="s">
        <v>132</v>
      </c>
      <c r="D138" s="64" t="s">
        <v>149</v>
      </c>
      <c r="E138" s="67">
        <v>381300</v>
      </c>
      <c r="F138" s="67">
        <v>155700</v>
      </c>
      <c r="G138" s="67">
        <v>71400</v>
      </c>
      <c r="H138" s="67">
        <v>10600</v>
      </c>
      <c r="I138" s="67">
        <v>6200</v>
      </c>
      <c r="J138" s="67">
        <v>6800</v>
      </c>
      <c r="K138" s="70">
        <f t="shared" ref="K138:K152" si="3">SUM(E138:J138)</f>
        <v>632000</v>
      </c>
    </row>
    <row r="139" spans="1:11" ht="35.1" customHeight="1" x14ac:dyDescent="0.35">
      <c r="A139" s="64">
        <v>129</v>
      </c>
      <c r="B139" s="73">
        <v>1600700149</v>
      </c>
      <c r="C139" s="66" t="s">
        <v>132</v>
      </c>
      <c r="D139" s="64" t="s">
        <v>150</v>
      </c>
      <c r="E139" s="67">
        <v>1834700</v>
      </c>
      <c r="F139" s="67">
        <v>201400</v>
      </c>
      <c r="G139" s="67">
        <v>246900</v>
      </c>
      <c r="H139" s="67">
        <v>8300</v>
      </c>
      <c r="I139" s="67">
        <v>3400</v>
      </c>
      <c r="J139" s="67">
        <v>3400</v>
      </c>
      <c r="K139" s="70">
        <f t="shared" si="3"/>
        <v>2298100</v>
      </c>
    </row>
    <row r="140" spans="1:11" ht="35.1" customHeight="1" x14ac:dyDescent="0.35">
      <c r="A140" s="64">
        <v>130</v>
      </c>
      <c r="B140" s="65">
        <v>1600700150</v>
      </c>
      <c r="C140" s="66" t="s">
        <v>132</v>
      </c>
      <c r="D140" s="64" t="s">
        <v>151</v>
      </c>
      <c r="E140" s="67">
        <v>792700</v>
      </c>
      <c r="F140" s="67">
        <v>208400</v>
      </c>
      <c r="G140" s="67">
        <v>74000</v>
      </c>
      <c r="H140" s="67">
        <v>12300</v>
      </c>
      <c r="I140" s="67">
        <v>900</v>
      </c>
      <c r="J140" s="67">
        <v>5700</v>
      </c>
      <c r="K140" s="70">
        <f t="shared" si="3"/>
        <v>1094000</v>
      </c>
    </row>
    <row r="141" spans="1:11" ht="35.1" customHeight="1" x14ac:dyDescent="0.35">
      <c r="A141" s="64">
        <v>131</v>
      </c>
      <c r="B141" s="65">
        <v>1600700151</v>
      </c>
      <c r="C141" s="66" t="s">
        <v>132</v>
      </c>
      <c r="D141" s="64" t="s">
        <v>152</v>
      </c>
      <c r="E141" s="67">
        <v>1942500</v>
      </c>
      <c r="F141" s="67">
        <v>215700</v>
      </c>
      <c r="G141" s="67">
        <v>0</v>
      </c>
      <c r="H141" s="67">
        <v>6000</v>
      </c>
      <c r="I141" s="67">
        <v>2500</v>
      </c>
      <c r="J141" s="67">
        <v>8100</v>
      </c>
      <c r="K141" s="70">
        <f t="shared" si="3"/>
        <v>2174800</v>
      </c>
    </row>
    <row r="142" spans="1:11" ht="35.1" customHeight="1" x14ac:dyDescent="0.35">
      <c r="A142" s="64">
        <v>132</v>
      </c>
      <c r="B142" s="65">
        <v>1600700152</v>
      </c>
      <c r="C142" s="66" t="s">
        <v>132</v>
      </c>
      <c r="D142" s="64" t="s">
        <v>153</v>
      </c>
      <c r="E142" s="67">
        <v>1898400</v>
      </c>
      <c r="F142" s="67">
        <v>218500</v>
      </c>
      <c r="G142" s="67">
        <v>98400</v>
      </c>
      <c r="H142" s="67">
        <v>6900</v>
      </c>
      <c r="I142" s="67">
        <v>4900</v>
      </c>
      <c r="J142" s="67">
        <v>2600</v>
      </c>
      <c r="K142" s="70">
        <f t="shared" si="3"/>
        <v>2229700</v>
      </c>
    </row>
    <row r="143" spans="1:11" ht="35.1" customHeight="1" x14ac:dyDescent="0.35">
      <c r="A143" s="64">
        <v>133</v>
      </c>
      <c r="B143" s="65">
        <v>1600700153</v>
      </c>
      <c r="C143" s="66" t="s">
        <v>132</v>
      </c>
      <c r="D143" s="64" t="s">
        <v>154</v>
      </c>
      <c r="E143" s="67">
        <v>753100</v>
      </c>
      <c r="F143" s="67">
        <v>204000</v>
      </c>
      <c r="G143" s="67">
        <v>149500</v>
      </c>
      <c r="H143" s="67">
        <v>13700</v>
      </c>
      <c r="I143" s="67">
        <v>7300</v>
      </c>
      <c r="J143" s="67">
        <v>5900</v>
      </c>
      <c r="K143" s="70">
        <f t="shared" si="3"/>
        <v>1133500</v>
      </c>
    </row>
    <row r="144" spans="1:11" ht="35.1" customHeight="1" x14ac:dyDescent="0.35">
      <c r="A144" s="64">
        <v>134</v>
      </c>
      <c r="B144" s="65">
        <v>1600700154</v>
      </c>
      <c r="C144" s="66" t="s">
        <v>132</v>
      </c>
      <c r="D144" s="64" t="s">
        <v>155</v>
      </c>
      <c r="E144" s="67"/>
      <c r="F144" s="67">
        <v>180900</v>
      </c>
      <c r="G144" s="67">
        <v>63000</v>
      </c>
      <c r="H144" s="67">
        <v>5700</v>
      </c>
      <c r="I144" s="67">
        <v>4600</v>
      </c>
      <c r="J144" s="67">
        <v>2900</v>
      </c>
      <c r="K144" s="70">
        <f t="shared" si="3"/>
        <v>257100</v>
      </c>
    </row>
    <row r="145" spans="1:13" ht="35.1" customHeight="1" x14ac:dyDescent="0.35">
      <c r="A145" s="64">
        <v>135</v>
      </c>
      <c r="B145" s="65">
        <v>1600700155</v>
      </c>
      <c r="C145" s="66" t="s">
        <v>37</v>
      </c>
      <c r="D145" s="78" t="s">
        <v>56</v>
      </c>
      <c r="E145" s="79">
        <v>898000</v>
      </c>
      <c r="F145" s="79">
        <v>134700</v>
      </c>
      <c r="G145" s="79">
        <v>49300</v>
      </c>
      <c r="H145" s="79">
        <v>13200</v>
      </c>
      <c r="I145" s="79">
        <v>20000</v>
      </c>
      <c r="J145" s="79">
        <v>2600</v>
      </c>
      <c r="K145" s="70">
        <f t="shared" si="3"/>
        <v>1117800</v>
      </c>
    </row>
    <row r="146" spans="1:13" s="80" customFormat="1" ht="35.1" customHeight="1" x14ac:dyDescent="0.35">
      <c r="A146" s="64">
        <v>136</v>
      </c>
      <c r="B146" s="65">
        <v>1600700162</v>
      </c>
      <c r="C146" s="74" t="s">
        <v>132</v>
      </c>
      <c r="D146" s="75" t="s">
        <v>156</v>
      </c>
      <c r="E146" s="76">
        <v>979200</v>
      </c>
      <c r="F146" s="76">
        <v>374200</v>
      </c>
      <c r="G146" s="76">
        <v>474300</v>
      </c>
      <c r="H146" s="76">
        <v>11800</v>
      </c>
      <c r="I146" s="76">
        <v>3700</v>
      </c>
      <c r="J146" s="76">
        <v>5300</v>
      </c>
      <c r="K146" s="70">
        <f t="shared" si="3"/>
        <v>1848500</v>
      </c>
      <c r="L146" s="69"/>
      <c r="M146" s="69"/>
    </row>
    <row r="147" spans="1:13" ht="35.1" customHeight="1" x14ac:dyDescent="0.35">
      <c r="A147" s="64">
        <v>137</v>
      </c>
      <c r="B147" s="85">
        <v>1600700163</v>
      </c>
      <c r="C147" s="74" t="s">
        <v>77</v>
      </c>
      <c r="D147" s="75" t="s">
        <v>112</v>
      </c>
      <c r="E147" s="76">
        <v>102300</v>
      </c>
      <c r="F147" s="76">
        <v>28700</v>
      </c>
      <c r="G147" s="76">
        <v>0</v>
      </c>
      <c r="H147" s="76">
        <v>3000</v>
      </c>
      <c r="I147" s="76">
        <v>2700</v>
      </c>
      <c r="J147" s="76">
        <v>0</v>
      </c>
      <c r="K147" s="70">
        <f t="shared" si="3"/>
        <v>136700</v>
      </c>
    </row>
    <row r="148" spans="1:13" ht="35.1" customHeight="1" x14ac:dyDescent="0.35">
      <c r="A148" s="64">
        <v>138</v>
      </c>
      <c r="B148" s="85">
        <v>1600700164</v>
      </c>
      <c r="C148" s="74" t="s">
        <v>77</v>
      </c>
      <c r="D148" s="75" t="s">
        <v>50</v>
      </c>
      <c r="E148" s="76"/>
      <c r="F148" s="76">
        <f>35700+3961</f>
        <v>39661</v>
      </c>
      <c r="G148" s="76">
        <f>19100+4629</f>
        <v>23729</v>
      </c>
      <c r="H148" s="76">
        <f>4300+36</f>
        <v>4336</v>
      </c>
      <c r="I148" s="76">
        <v>1600</v>
      </c>
      <c r="J148" s="76">
        <v>700</v>
      </c>
      <c r="K148" s="70">
        <f t="shared" si="3"/>
        <v>70026</v>
      </c>
    </row>
    <row r="149" spans="1:13" ht="35.1" customHeight="1" x14ac:dyDescent="0.35">
      <c r="A149" s="64">
        <v>139</v>
      </c>
      <c r="B149" s="85">
        <v>1600700165</v>
      </c>
      <c r="C149" s="74" t="s">
        <v>77</v>
      </c>
      <c r="D149" s="75" t="s">
        <v>61</v>
      </c>
      <c r="E149" s="76"/>
      <c r="F149" s="76">
        <v>37000</v>
      </c>
      <c r="G149" s="76">
        <v>5600</v>
      </c>
      <c r="H149" s="76">
        <v>4700</v>
      </c>
      <c r="I149" s="76">
        <v>900</v>
      </c>
      <c r="J149" s="76">
        <v>2200</v>
      </c>
      <c r="K149" s="70">
        <f t="shared" si="3"/>
        <v>50400</v>
      </c>
    </row>
    <row r="150" spans="1:13" s="86" customFormat="1" ht="35.1" customHeight="1" x14ac:dyDescent="0.35">
      <c r="A150" s="64">
        <v>140</v>
      </c>
      <c r="B150" s="85">
        <v>1600700166</v>
      </c>
      <c r="C150" s="74" t="s">
        <v>132</v>
      </c>
      <c r="D150" s="75" t="s">
        <v>157</v>
      </c>
      <c r="E150" s="76">
        <v>1479400</v>
      </c>
      <c r="F150" s="76">
        <v>302900</v>
      </c>
      <c r="G150" s="76">
        <v>0</v>
      </c>
      <c r="H150" s="76">
        <v>9800</v>
      </c>
      <c r="I150" s="76">
        <v>3400</v>
      </c>
      <c r="J150" s="76">
        <v>3200</v>
      </c>
      <c r="K150" s="70">
        <f t="shared" si="3"/>
        <v>1798700</v>
      </c>
      <c r="L150" s="69"/>
      <c r="M150" s="69"/>
    </row>
    <row r="151" spans="1:13" s="80" customFormat="1" ht="35.1" customHeight="1" x14ac:dyDescent="0.35">
      <c r="A151" s="64">
        <v>141</v>
      </c>
      <c r="B151" s="85" t="s">
        <v>158</v>
      </c>
      <c r="C151" s="74" t="s">
        <v>132</v>
      </c>
      <c r="D151" s="75" t="s">
        <v>159</v>
      </c>
      <c r="E151" s="76">
        <v>3353000</v>
      </c>
      <c r="F151" s="76">
        <v>540700</v>
      </c>
      <c r="G151" s="76">
        <v>0</v>
      </c>
      <c r="H151" s="76">
        <v>7600</v>
      </c>
      <c r="I151" s="76">
        <v>5500</v>
      </c>
      <c r="J151" s="76">
        <v>3200</v>
      </c>
      <c r="K151" s="70">
        <f t="shared" si="3"/>
        <v>3910000</v>
      </c>
      <c r="L151" s="69"/>
      <c r="M151" s="69"/>
    </row>
    <row r="152" spans="1:13" ht="35.1" customHeight="1" x14ac:dyDescent="0.35">
      <c r="A152" s="64">
        <v>142</v>
      </c>
      <c r="B152" s="65" t="s">
        <v>160</v>
      </c>
      <c r="C152" s="66" t="s">
        <v>81</v>
      </c>
      <c r="D152" s="64" t="s">
        <v>161</v>
      </c>
      <c r="E152" s="67">
        <v>1868800</v>
      </c>
      <c r="F152" s="67">
        <v>162900</v>
      </c>
      <c r="G152" s="67">
        <v>30900</v>
      </c>
      <c r="H152" s="67">
        <v>8900</v>
      </c>
      <c r="I152" s="67">
        <v>4300</v>
      </c>
      <c r="J152" s="67">
        <v>3200</v>
      </c>
      <c r="K152" s="70">
        <f t="shared" si="3"/>
        <v>2079000</v>
      </c>
    </row>
    <row r="153" spans="1:13" ht="21" hidden="1" customHeight="1" x14ac:dyDescent="0.35">
      <c r="A153" s="87"/>
      <c r="B153" s="88"/>
      <c r="C153" s="89" t="s">
        <v>77</v>
      </c>
      <c r="D153" s="87" t="s">
        <v>58</v>
      </c>
      <c r="E153" s="87"/>
      <c r="F153" s="87"/>
      <c r="G153" s="87"/>
      <c r="H153" s="87"/>
      <c r="I153" s="87"/>
      <c r="J153" s="90"/>
      <c r="K153" s="91" t="e">
        <f>SUM(#REF!)</f>
        <v>#REF!</v>
      </c>
    </row>
    <row r="154" spans="1:13" ht="21" hidden="1" customHeight="1" x14ac:dyDescent="0.35">
      <c r="A154" s="87"/>
      <c r="B154" s="92"/>
      <c r="C154" s="89" t="s">
        <v>35</v>
      </c>
      <c r="D154" s="87" t="s">
        <v>59</v>
      </c>
      <c r="E154" s="87"/>
      <c r="F154" s="87"/>
      <c r="G154" s="87"/>
      <c r="H154" s="87"/>
      <c r="I154" s="87"/>
      <c r="J154" s="87"/>
      <c r="K154" s="93" t="e">
        <f>SUM(#REF!)</f>
        <v>#REF!</v>
      </c>
    </row>
    <row r="155" spans="1:13" ht="21" hidden="1" customHeight="1" x14ac:dyDescent="0.35">
      <c r="A155" s="87"/>
      <c r="B155" s="88"/>
      <c r="C155" s="89" t="s">
        <v>77</v>
      </c>
      <c r="D155" s="87" t="s">
        <v>162</v>
      </c>
      <c r="E155" s="87"/>
      <c r="F155" s="87"/>
      <c r="G155" s="87"/>
      <c r="H155" s="87"/>
      <c r="I155" s="87"/>
      <c r="J155" s="87"/>
      <c r="K155" s="93" t="e">
        <f>SUM(#REF!)</f>
        <v>#REF!</v>
      </c>
    </row>
    <row r="156" spans="1:13" ht="21" hidden="1" customHeight="1" x14ac:dyDescent="0.35">
      <c r="A156" s="87"/>
      <c r="B156" s="88"/>
      <c r="C156" s="89" t="s">
        <v>77</v>
      </c>
      <c r="D156" s="87" t="s">
        <v>163</v>
      </c>
      <c r="E156" s="87"/>
      <c r="F156" s="87"/>
      <c r="G156" s="87"/>
      <c r="H156" s="87"/>
      <c r="I156" s="87"/>
      <c r="J156" s="87"/>
      <c r="K156" s="93" t="e">
        <f>SUM(#REF!)</f>
        <v>#REF!</v>
      </c>
    </row>
    <row r="157" spans="1:13" ht="21" hidden="1" customHeight="1" x14ac:dyDescent="0.35">
      <c r="A157" s="87"/>
      <c r="B157" s="92"/>
      <c r="C157" s="89" t="s">
        <v>164</v>
      </c>
      <c r="D157" s="87" t="s">
        <v>165</v>
      </c>
      <c r="E157" s="87"/>
      <c r="F157" s="87"/>
      <c r="G157" s="87"/>
      <c r="H157" s="87"/>
      <c r="I157" s="87"/>
      <c r="J157" s="87"/>
      <c r="K157" s="93" t="e">
        <f>SUM(#REF!)</f>
        <v>#REF!</v>
      </c>
    </row>
    <row r="158" spans="1:13" ht="21" hidden="1" customHeight="1" x14ac:dyDescent="0.35">
      <c r="A158" s="87"/>
      <c r="B158" s="92"/>
      <c r="C158" s="89" t="s">
        <v>77</v>
      </c>
      <c r="D158" s="87" t="s">
        <v>85</v>
      </c>
      <c r="E158" s="87"/>
      <c r="F158" s="87"/>
      <c r="G158" s="87"/>
      <c r="H158" s="87"/>
      <c r="I158" s="87"/>
      <c r="J158" s="87"/>
      <c r="K158" s="93" t="e">
        <f>SUM(#REF!)</f>
        <v>#REF!</v>
      </c>
    </row>
    <row r="159" spans="1:13" ht="21" hidden="1" customHeight="1" x14ac:dyDescent="0.35">
      <c r="A159" s="87"/>
      <c r="B159" s="92"/>
      <c r="C159" s="89" t="s">
        <v>77</v>
      </c>
      <c r="D159" s="87" t="s">
        <v>87</v>
      </c>
      <c r="E159" s="87"/>
      <c r="F159" s="87"/>
      <c r="G159" s="87"/>
      <c r="H159" s="87"/>
      <c r="I159" s="87"/>
      <c r="J159" s="87"/>
      <c r="K159" s="93" t="e">
        <f>SUM(#REF!)</f>
        <v>#REF!</v>
      </c>
    </row>
    <row r="160" spans="1:13" ht="21" hidden="1" customHeight="1" x14ac:dyDescent="0.35">
      <c r="A160" s="87"/>
      <c r="B160" s="92"/>
      <c r="C160" s="89" t="s">
        <v>77</v>
      </c>
      <c r="D160" s="87" t="s">
        <v>92</v>
      </c>
      <c r="E160" s="87"/>
      <c r="F160" s="87"/>
      <c r="G160" s="87"/>
      <c r="H160" s="87"/>
      <c r="I160" s="87"/>
      <c r="J160" s="87"/>
      <c r="K160" s="93" t="e">
        <f>SUM(#REF!)</f>
        <v>#REF!</v>
      </c>
    </row>
    <row r="161" spans="1:11" ht="21" hidden="1" customHeight="1" x14ac:dyDescent="0.35">
      <c r="A161" s="87"/>
      <c r="B161" s="92"/>
      <c r="C161" s="89" t="s">
        <v>77</v>
      </c>
      <c r="D161" s="87" t="s">
        <v>97</v>
      </c>
      <c r="E161" s="87"/>
      <c r="F161" s="87"/>
      <c r="G161" s="87"/>
      <c r="H161" s="87"/>
      <c r="I161" s="87"/>
      <c r="J161" s="87"/>
      <c r="K161" s="93" t="e">
        <f>SUM(#REF!)</f>
        <v>#REF!</v>
      </c>
    </row>
    <row r="162" spans="1:11" ht="21" hidden="1" customHeight="1" x14ac:dyDescent="0.35">
      <c r="A162" s="87"/>
      <c r="B162" s="92"/>
      <c r="C162" s="89" t="s">
        <v>77</v>
      </c>
      <c r="D162" s="87" t="s">
        <v>101</v>
      </c>
      <c r="E162" s="87"/>
      <c r="F162" s="87"/>
      <c r="G162" s="87"/>
      <c r="H162" s="87"/>
      <c r="I162" s="87"/>
      <c r="J162" s="87"/>
      <c r="K162" s="93" t="e">
        <f>SUM(#REF!)</f>
        <v>#REF!</v>
      </c>
    </row>
    <row r="163" spans="1:11" ht="21" hidden="1" customHeight="1" x14ac:dyDescent="0.35">
      <c r="A163" s="87"/>
      <c r="B163" s="92"/>
      <c r="C163" s="89" t="s">
        <v>77</v>
      </c>
      <c r="D163" s="87" t="s">
        <v>115</v>
      </c>
      <c r="E163" s="87"/>
      <c r="F163" s="87"/>
      <c r="G163" s="87"/>
      <c r="H163" s="87"/>
      <c r="I163" s="87"/>
      <c r="J163" s="87"/>
      <c r="K163" s="93" t="e">
        <f>SUM(#REF!)</f>
        <v>#REF!</v>
      </c>
    </row>
    <row r="164" spans="1:11" ht="21" hidden="1" customHeight="1" x14ac:dyDescent="0.35">
      <c r="A164" s="87"/>
      <c r="B164" s="92"/>
      <c r="C164" s="89" t="s">
        <v>77</v>
      </c>
      <c r="D164" s="87" t="s">
        <v>141</v>
      </c>
      <c r="E164" s="87"/>
      <c r="F164" s="87"/>
      <c r="G164" s="87"/>
      <c r="H164" s="87"/>
      <c r="I164" s="87"/>
      <c r="J164" s="87"/>
      <c r="K164" s="93" t="e">
        <f>SUM(#REF!)</f>
        <v>#REF!</v>
      </c>
    </row>
    <row r="165" spans="1:11" ht="21" hidden="1" customHeight="1" x14ac:dyDescent="0.35">
      <c r="A165" s="87"/>
      <c r="B165" s="92"/>
      <c r="C165" s="89" t="s">
        <v>164</v>
      </c>
      <c r="D165" s="87" t="s">
        <v>166</v>
      </c>
      <c r="E165" s="87"/>
      <c r="F165" s="87"/>
      <c r="G165" s="87"/>
      <c r="H165" s="87"/>
      <c r="I165" s="87"/>
      <c r="J165" s="87"/>
      <c r="K165" s="93" t="e">
        <f>SUM(#REF!)</f>
        <v>#REF!</v>
      </c>
    </row>
    <row r="166" spans="1:11" ht="21" hidden="1" customHeight="1" x14ac:dyDescent="0.35">
      <c r="A166" s="87"/>
      <c r="B166" s="92"/>
      <c r="C166" s="89" t="s">
        <v>164</v>
      </c>
      <c r="D166" s="87" t="s">
        <v>167</v>
      </c>
      <c r="E166" s="87"/>
      <c r="F166" s="87"/>
      <c r="G166" s="87"/>
      <c r="H166" s="87"/>
      <c r="I166" s="87"/>
      <c r="J166" s="87"/>
      <c r="K166" s="93" t="e">
        <f>SUM(#REF!)</f>
        <v>#REF!</v>
      </c>
    </row>
    <row r="167" spans="1:11" ht="21" hidden="1" customHeight="1" x14ac:dyDescent="0.35">
      <c r="A167" s="87"/>
      <c r="B167" s="92"/>
      <c r="C167" s="89" t="s">
        <v>164</v>
      </c>
      <c r="D167" s="87" t="s">
        <v>168</v>
      </c>
      <c r="E167" s="87"/>
      <c r="F167" s="87"/>
      <c r="G167" s="87"/>
      <c r="H167" s="87"/>
      <c r="I167" s="87"/>
      <c r="J167" s="87"/>
      <c r="K167" s="93" t="e">
        <f>SUM(#REF!)</f>
        <v>#REF!</v>
      </c>
    </row>
    <row r="168" spans="1:11" ht="21" hidden="1" customHeight="1" x14ac:dyDescent="0.35">
      <c r="A168" s="87"/>
      <c r="B168" s="92"/>
      <c r="C168" s="89" t="s">
        <v>164</v>
      </c>
      <c r="D168" s="87" t="s">
        <v>169</v>
      </c>
      <c r="E168" s="87"/>
      <c r="F168" s="87"/>
      <c r="G168" s="87"/>
      <c r="H168" s="87"/>
      <c r="I168" s="87"/>
      <c r="J168" s="87"/>
      <c r="K168" s="93" t="e">
        <f>SUM(#REF!)</f>
        <v>#REF!</v>
      </c>
    </row>
    <row r="169" spans="1:11" ht="21" x14ac:dyDescent="0.35">
      <c r="A169" s="94"/>
      <c r="B169" s="95"/>
      <c r="C169" s="96"/>
      <c r="D169" s="97"/>
      <c r="E169" s="98"/>
      <c r="F169" s="98"/>
      <c r="G169" s="98"/>
      <c r="H169" s="98"/>
      <c r="I169" s="98"/>
      <c r="J169" s="98"/>
      <c r="K169" s="99"/>
    </row>
    <row r="170" spans="1:11" ht="21" x14ac:dyDescent="0.35">
      <c r="A170" s="100"/>
      <c r="B170" s="100"/>
      <c r="C170" s="101"/>
      <c r="D170" s="100"/>
      <c r="E170" s="102"/>
      <c r="F170" s="102"/>
      <c r="G170" s="102"/>
      <c r="H170" s="102"/>
      <c r="I170" s="102"/>
      <c r="J170" s="102"/>
      <c r="K170" s="103"/>
    </row>
  </sheetData>
  <autoFilter ref="A1:K168">
    <filterColumn colId="10">
      <filters blank="1">
        <filter val="1,060,700.00"/>
        <filter val="1,079,900.00"/>
        <filter val="1,094,000.00"/>
        <filter val="1,100,000.00"/>
        <filter val="1,117,800.00"/>
        <filter val="1,124,500.00"/>
        <filter val="1,133,500.00"/>
        <filter val="1,140,400.00"/>
        <filter val="1,160,700.00"/>
        <filter val="1,233,500.00"/>
        <filter val="1,285,000.00"/>
        <filter val="1,322,400.00"/>
        <filter val="1,534,800.00"/>
        <filter val="1,647,300.00"/>
        <filter val="1,648,100.00"/>
        <filter val="1,664,200.00"/>
        <filter val="1,676,500.00"/>
        <filter val="1,719,400.00"/>
        <filter val="1,732,672.00"/>
        <filter val="1,756,300.00"/>
        <filter val="1,757,900.00"/>
        <filter val="1,769,900.00"/>
        <filter val="1,776,200.00"/>
        <filter val="1,798,700.00"/>
        <filter val="1,805,800.00"/>
        <filter val="1,844,600.00"/>
        <filter val="1,848,500.00"/>
        <filter val="1,852,800.00"/>
        <filter val="1,867,200.00"/>
        <filter val="1,868,300.00"/>
        <filter val="1,927,300.00"/>
        <filter val="1,960,500.00"/>
        <filter val="1,998,100.00"/>
        <filter val="10,155,600.00"/>
        <filter val="10,247,400.00"/>
        <filter val="11,421,700.00"/>
        <filter val="11,616,800.00"/>
        <filter val="12,510,000.00"/>
        <filter val="136,700.00"/>
        <filter val="154,200.00"/>
        <filter val="16,422,200.00"/>
        <filter val="191,300.00"/>
        <filter val="2,024,100.00"/>
        <filter val="2,049,000.00"/>
        <filter val="2,079,000.00"/>
        <filter val="2,143,281.00"/>
        <filter val="2,153,400.00"/>
        <filter val="2,174,800.00"/>
        <filter val="2,199,000.00"/>
        <filter val="2,229,700.00"/>
        <filter val="2,259,100.00"/>
        <filter val="2,267,200.00"/>
        <filter val="2,298,100.00"/>
        <filter val="2,309,686.00"/>
        <filter val="2,331,400.00"/>
        <filter val="2,347,300.00"/>
        <filter val="2,402,000.00"/>
        <filter val="2,436,900.00"/>
        <filter val="2,464,100.00"/>
        <filter val="2,468,600.00"/>
        <filter val="2,542,600.00"/>
        <filter val="2,575,100.00"/>
        <filter val="2,588,369.00"/>
        <filter val="2,597,100.00"/>
        <filter val="2,611,400.00"/>
        <filter val="2,652,700.00"/>
        <filter val="2,698,800.00"/>
        <filter val="2,738,100.00"/>
        <filter val="2,758,100.00"/>
        <filter val="2,777,400.00"/>
        <filter val="2,784,900.00"/>
        <filter val="2,970,800.00"/>
        <filter val="2,986,200.00"/>
        <filter val="222,900.00"/>
        <filter val="25,000.00"/>
        <filter val="257,100.00"/>
        <filter val="270,400.00"/>
        <filter val="297,900.00"/>
        <filter val="3,091,300.00"/>
        <filter val="3,212,225.00"/>
        <filter val="3,288,465.00"/>
        <filter val="3,338,600.00"/>
        <filter val="3,450,700.00"/>
        <filter val="3,518,900.00"/>
        <filter val="3,585,200.00"/>
        <filter val="3,595,000.00"/>
        <filter val="3,647,700.00"/>
        <filter val="3,664,000.00"/>
        <filter val="3,717,770.00"/>
        <filter val="3,910,000.00"/>
        <filter val="4,015,300.00"/>
        <filter val="4,037,200.00"/>
        <filter val="4,235,600.00"/>
        <filter val="4,296,700.00"/>
        <filter val="4,744,200.00"/>
        <filter val="4,752,900.00"/>
        <filter val="4,781,200.00"/>
        <filter val="4,809,600.00"/>
        <filter val="4,924,800.00"/>
        <filter val="4,927,600.00"/>
        <filter val="4,999,400.00"/>
        <filter val="453,900.00"/>
        <filter val="465,200.00"/>
        <filter val="474,873,494.00"/>
        <filter val="491,400.00"/>
        <filter val="5,059,700.00"/>
        <filter val="5,126,600.00"/>
        <filter val="5,147,400.00"/>
        <filter val="5,565,700.00"/>
        <filter val="5,661,800.00"/>
        <filter val="5,741,800.00"/>
        <filter val="5,902,700.00"/>
        <filter val="5,956,500.00"/>
        <filter val="50,400.00"/>
        <filter val="521,700.00"/>
        <filter val="575,700.00"/>
        <filter val="579,100.00"/>
        <filter val="580,300.00"/>
        <filter val="591,300.00"/>
        <filter val="6,005,000.00"/>
        <filter val="6,062,100.00"/>
        <filter val="6,219,200.00"/>
        <filter val="6,431,400.00"/>
        <filter val="6,775,100.00"/>
        <filter val="6,788,300.00"/>
        <filter val="626,200.00"/>
        <filter val="632,000.00"/>
        <filter val="632,300.00"/>
        <filter val="640,100.00"/>
        <filter val="693,300.00"/>
        <filter val="7,276,100.00"/>
        <filter val="7,327,100.00"/>
        <filter val="7,436,600.00"/>
        <filter val="7,478,600.00"/>
        <filter val="7,859,700.00"/>
        <filter val="7,866,600.00"/>
        <filter val="7,891,500.00"/>
        <filter val="70,026.00"/>
        <filter val="768,500.00"/>
        <filter val="8,666,600.00"/>
        <filter val="9,021,800.00"/>
        <filter val="9,717,000.00"/>
        <filter val="9,817,900.00"/>
        <filter val="รวมจัดสรร"/>
      </filters>
    </filterColumn>
  </autoFilter>
  <mergeCells count="20">
    <mergeCell ref="F8:J8"/>
    <mergeCell ref="A9:D9"/>
    <mergeCell ref="F9:J9"/>
    <mergeCell ref="A10:D10"/>
    <mergeCell ref="A4:E4"/>
    <mergeCell ref="G4:K4"/>
    <mergeCell ref="F5:J5"/>
    <mergeCell ref="K5:K9"/>
    <mergeCell ref="C6:D6"/>
    <mergeCell ref="F6:F7"/>
    <mergeCell ref="G6:G7"/>
    <mergeCell ref="H6:H7"/>
    <mergeCell ref="I6:I7"/>
    <mergeCell ref="J6:J7"/>
    <mergeCell ref="A2:F2"/>
    <mergeCell ref="G2:I2"/>
    <mergeCell ref="J2:K2"/>
    <mergeCell ref="A3:E3"/>
    <mergeCell ref="G3:I3"/>
    <mergeCell ref="J3:K3"/>
  </mergeCells>
  <pageMargins left="0.31496062992125984" right="0.19685039370078741" top="0.27559055118110237" bottom="0" header="0.15748031496062992" footer="0.15748031496062992"/>
  <pageSetup paperSize="9" scale="6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25 งบดำเนินงาน</vt:lpstr>
      <vt:lpstr>'ครั้งที่ 25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2022-03-18T06:57:47Z</dcterms:created>
  <dcterms:modified xsi:type="dcterms:W3CDTF">2022-03-18T06:58:09Z</dcterms:modified>
</cp:coreProperties>
</file>